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3\декабрь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Таблица!$C$6:$L$51</definedName>
  </definedNames>
  <calcPr calcId="162913"/>
</workbook>
</file>

<file path=xl/calcChain.xml><?xml version="1.0" encoding="utf-8"?>
<calcChain xmlns="http://schemas.openxmlformats.org/spreadsheetml/2006/main">
  <c r="H6" i="1" l="1"/>
  <c r="G6" i="1"/>
  <c r="I34" i="1" l="1"/>
  <c r="K34" i="1" l="1"/>
  <c r="E34" i="1"/>
  <c r="L34" i="1" s="1"/>
  <c r="H50" i="1"/>
  <c r="H48" i="1"/>
  <c r="H46" i="1"/>
  <c r="H41" i="1"/>
  <c r="H37" i="1"/>
  <c r="H31" i="1"/>
  <c r="H26" i="1"/>
  <c r="H20" i="1"/>
  <c r="H17" i="1"/>
  <c r="H15" i="1"/>
  <c r="H7" i="1"/>
  <c r="G50" i="1"/>
  <c r="G48" i="1"/>
  <c r="G46" i="1"/>
  <c r="G41" i="1"/>
  <c r="G37" i="1"/>
  <c r="G31" i="1"/>
  <c r="G26" i="1"/>
  <c r="G20" i="1"/>
  <c r="G17" i="1"/>
  <c r="G15" i="1"/>
  <c r="G7" i="1"/>
  <c r="D50" i="1"/>
  <c r="D48" i="1"/>
  <c r="D46" i="1"/>
  <c r="D41" i="1"/>
  <c r="D37" i="1"/>
  <c r="D31" i="1"/>
  <c r="D26" i="1"/>
  <c r="D20" i="1"/>
  <c r="D17" i="1"/>
  <c r="D15" i="1"/>
  <c r="D7" i="1"/>
  <c r="C50" i="1"/>
  <c r="C48" i="1"/>
  <c r="C46" i="1"/>
  <c r="C41" i="1"/>
  <c r="C37" i="1"/>
  <c r="C31" i="1"/>
  <c r="C26" i="1"/>
  <c r="C20" i="1"/>
  <c r="C17" i="1"/>
  <c r="C15" i="1"/>
  <c r="C7" i="1"/>
  <c r="E51" i="1"/>
  <c r="E49" i="1"/>
  <c r="E47" i="1"/>
  <c r="E45" i="1"/>
  <c r="E44" i="1"/>
  <c r="E43" i="1"/>
  <c r="E42" i="1"/>
  <c r="E40" i="1"/>
  <c r="E39" i="1"/>
  <c r="E38" i="1"/>
  <c r="E36" i="1"/>
  <c r="E35" i="1"/>
  <c r="E33" i="1"/>
  <c r="E32" i="1"/>
  <c r="E30" i="1"/>
  <c r="E29" i="1"/>
  <c r="E28" i="1"/>
  <c r="E27" i="1"/>
  <c r="E25" i="1"/>
  <c r="E24" i="1"/>
  <c r="E23" i="1"/>
  <c r="E22" i="1"/>
  <c r="E21" i="1"/>
  <c r="E19" i="1"/>
  <c r="E18" i="1"/>
  <c r="E16" i="1"/>
  <c r="E14" i="1"/>
  <c r="E13" i="1"/>
  <c r="E12" i="1"/>
  <c r="E11" i="1"/>
  <c r="E10" i="1"/>
  <c r="E9" i="1"/>
  <c r="E8" i="1"/>
  <c r="I51" i="1"/>
  <c r="I49" i="1"/>
  <c r="I47" i="1"/>
  <c r="I45" i="1"/>
  <c r="I44" i="1"/>
  <c r="I43" i="1"/>
  <c r="I42" i="1"/>
  <c r="I40" i="1"/>
  <c r="I39" i="1"/>
  <c r="I38" i="1"/>
  <c r="I36" i="1"/>
  <c r="I35" i="1"/>
  <c r="I33" i="1"/>
  <c r="I32" i="1"/>
  <c r="I30" i="1"/>
  <c r="I29" i="1"/>
  <c r="I28" i="1"/>
  <c r="I27" i="1"/>
  <c r="I25" i="1"/>
  <c r="I24" i="1"/>
  <c r="I23" i="1"/>
  <c r="I22" i="1"/>
  <c r="I21" i="1"/>
  <c r="I19" i="1"/>
  <c r="I18" i="1"/>
  <c r="I16" i="1"/>
  <c r="I14" i="1"/>
  <c r="I13" i="1"/>
  <c r="I12" i="1"/>
  <c r="I11" i="1"/>
  <c r="I10" i="1"/>
  <c r="I9" i="1"/>
  <c r="I8" i="1"/>
  <c r="K51" i="1"/>
  <c r="K49" i="1"/>
  <c r="K47" i="1"/>
  <c r="K45" i="1"/>
  <c r="K44" i="1"/>
  <c r="K43" i="1"/>
  <c r="K42" i="1"/>
  <c r="K40" i="1"/>
  <c r="K39" i="1"/>
  <c r="K38" i="1"/>
  <c r="K36" i="1"/>
  <c r="K35" i="1"/>
  <c r="K33" i="1"/>
  <c r="K32" i="1"/>
  <c r="K30" i="1"/>
  <c r="K29" i="1"/>
  <c r="K28" i="1"/>
  <c r="K27" i="1"/>
  <c r="K25" i="1"/>
  <c r="K24" i="1"/>
  <c r="K23" i="1"/>
  <c r="K22" i="1"/>
  <c r="K21" i="1"/>
  <c r="K19" i="1"/>
  <c r="K18" i="1"/>
  <c r="K16" i="1"/>
  <c r="K14" i="1"/>
  <c r="K13" i="1"/>
  <c r="K12" i="1"/>
  <c r="K11" i="1"/>
  <c r="K10" i="1"/>
  <c r="K9" i="1"/>
  <c r="K8" i="1"/>
  <c r="C6" i="1" l="1"/>
  <c r="D6" i="1"/>
  <c r="F27" i="1" s="1"/>
  <c r="J34" i="1"/>
  <c r="L9" i="1"/>
  <c r="F34" i="1"/>
  <c r="L11" i="1"/>
  <c r="L21" i="1"/>
  <c r="L29" i="1"/>
  <c r="K50" i="1"/>
  <c r="L24" i="1"/>
  <c r="L40" i="1"/>
  <c r="L16" i="1"/>
  <c r="L36" i="1"/>
  <c r="L28" i="1"/>
  <c r="L39" i="1"/>
  <c r="L44" i="1"/>
  <c r="L51" i="1"/>
  <c r="L19" i="1"/>
  <c r="L13" i="1"/>
  <c r="L14" i="1"/>
  <c r="L10" i="1"/>
  <c r="L45" i="1"/>
  <c r="L49" i="1"/>
  <c r="L47" i="1"/>
  <c r="L43" i="1"/>
  <c r="L42" i="1"/>
  <c r="L38" i="1"/>
  <c r="J50" i="1"/>
  <c r="L35" i="1"/>
  <c r="L32" i="1"/>
  <c r="L30" i="1"/>
  <c r="L27" i="1"/>
  <c r="L25" i="1"/>
  <c r="L23" i="1"/>
  <c r="E50" i="1"/>
  <c r="K15" i="1"/>
  <c r="K7" i="1"/>
  <c r="E26" i="1"/>
  <c r="E15" i="1"/>
  <c r="I50" i="1"/>
  <c r="I48" i="1"/>
  <c r="K48" i="1"/>
  <c r="E48" i="1"/>
  <c r="I46" i="1"/>
  <c r="K46" i="1"/>
  <c r="E46" i="1"/>
  <c r="I41" i="1"/>
  <c r="K41" i="1"/>
  <c r="E41" i="1"/>
  <c r="I37" i="1"/>
  <c r="K37" i="1"/>
  <c r="E37" i="1"/>
  <c r="I31" i="1"/>
  <c r="K31" i="1"/>
  <c r="E31" i="1"/>
  <c r="I26" i="1"/>
  <c r="K26" i="1"/>
  <c r="I20" i="1"/>
  <c r="K20" i="1"/>
  <c r="E20" i="1"/>
  <c r="I17" i="1"/>
  <c r="K17" i="1"/>
  <c r="E17" i="1"/>
  <c r="I15" i="1"/>
  <c r="I7" i="1"/>
  <c r="E7" i="1"/>
  <c r="L33" i="1"/>
  <c r="L22" i="1"/>
  <c r="L18" i="1"/>
  <c r="L12" i="1"/>
  <c r="L8" i="1"/>
  <c r="F44" i="1" l="1"/>
  <c r="L15" i="1"/>
  <c r="F16" i="1"/>
  <c r="F26" i="1"/>
  <c r="J23" i="1"/>
  <c r="J25" i="1"/>
  <c r="J38" i="1"/>
  <c r="J44" i="1"/>
  <c r="J18" i="1"/>
  <c r="J48" i="1"/>
  <c r="J35" i="1"/>
  <c r="J24" i="1"/>
  <c r="J47" i="1"/>
  <c r="J49" i="1"/>
  <c r="J37" i="1"/>
  <c r="J42" i="1"/>
  <c r="J51" i="1"/>
  <c r="J8" i="1"/>
  <c r="J9" i="1"/>
  <c r="J28" i="1"/>
  <c r="J30" i="1"/>
  <c r="J19" i="1"/>
  <c r="J17" i="1"/>
  <c r="J7" i="1"/>
  <c r="J14" i="1"/>
  <c r="J46" i="1"/>
  <c r="J29" i="1"/>
  <c r="J39" i="1"/>
  <c r="J22" i="1"/>
  <c r="J31" i="1"/>
  <c r="J12" i="1"/>
  <c r="J32" i="1"/>
  <c r="J27" i="1"/>
  <c r="J10" i="1"/>
  <c r="J21" i="1"/>
  <c r="J45" i="1"/>
  <c r="I6" i="1"/>
  <c r="J33" i="1"/>
  <c r="J20" i="1"/>
  <c r="J43" i="1"/>
  <c r="J26" i="1"/>
  <c r="J40" i="1"/>
  <c r="J15" i="1"/>
  <c r="J41" i="1"/>
  <c r="J16" i="1"/>
  <c r="J36" i="1"/>
  <c r="J13" i="1"/>
  <c r="J11" i="1"/>
  <c r="L50" i="1"/>
  <c r="F21" i="1"/>
  <c r="F42" i="1"/>
  <c r="F14" i="1"/>
  <c r="F32" i="1"/>
  <c r="F43" i="1"/>
  <c r="F49" i="1"/>
  <c r="F38" i="1"/>
  <c r="F15" i="1"/>
  <c r="F31" i="1"/>
  <c r="K6" i="1"/>
  <c r="F11" i="1"/>
  <c r="F19" i="1"/>
  <c r="F30" i="1"/>
  <c r="F9" i="1"/>
  <c r="F37" i="1"/>
  <c r="F10" i="1"/>
  <c r="F25" i="1"/>
  <c r="F47" i="1"/>
  <c r="F18" i="1"/>
  <c r="F40" i="1"/>
  <c r="F41" i="1"/>
  <c r="F24" i="1"/>
  <c r="F13" i="1"/>
  <c r="F46" i="1"/>
  <c r="F29" i="1"/>
  <c r="F51" i="1"/>
  <c r="F35" i="1"/>
  <c r="F8" i="1"/>
  <c r="F48" i="1"/>
  <c r="E6" i="1"/>
  <c r="F45" i="1"/>
  <c r="F28" i="1"/>
  <c r="F17" i="1"/>
  <c r="F50" i="1"/>
  <c r="F33" i="1"/>
  <c r="F20" i="1"/>
  <c r="F7" i="1"/>
  <c r="F39" i="1"/>
  <c r="F22" i="1"/>
  <c r="F12" i="1"/>
  <c r="F36" i="1"/>
  <c r="F23" i="1"/>
  <c r="L26" i="1"/>
  <c r="L48" i="1"/>
  <c r="L46" i="1"/>
  <c r="L41" i="1"/>
  <c r="L37" i="1"/>
  <c r="L31" i="1"/>
  <c r="L20" i="1"/>
  <c r="L17" i="1"/>
  <c r="L7" i="1"/>
  <c r="L6" i="1" l="1"/>
</calcChain>
</file>

<file path=xl/sharedStrings.xml><?xml version="1.0" encoding="utf-8"?>
<sst xmlns="http://schemas.openxmlformats.org/spreadsheetml/2006/main" count="106" uniqueCount="106">
  <si>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</si>
  <si>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</si>
  <si>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</si>
  <si>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</si>
  <si>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</si>
  <si>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</si>
  <si>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</si>
  <si>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</si>
  <si>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</si>
  <si>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</si>
  <si>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</si>
  <si>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</si>
  <si>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</si>
  <si>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</si>
  <si>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</si>
  <si>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</si>
  <si>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</si>
  <si>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</si>
  <si>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</si>
  <si>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</si>
  <si>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</si>
  <si>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</si>
  <si>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</si>
  <si>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</si>
  <si>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</si>
  <si>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</si>
  <si>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</si>
  <si>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</si>
  <si>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</si>
  <si>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</si>
  <si>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</si>
  <si>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</si>
  <si>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</si>
  <si>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</si>
  <si>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</si>
  <si>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</si>
  <si>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</si>
  <si>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</si>
  <si>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</si>
  <si>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</si>
  <si>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</si>
  <si>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</si>
  <si>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</si>
  <si>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</si>
  <si>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</si>
  <si>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</si>
  <si>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</si>
  <si>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</si>
  <si>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</si>
  <si>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</si>
  <si>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</si>
  <si>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</si>
  <si>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</si>
  <si>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</si>
  <si>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</si>
  <si>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</si>
  <si>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</si>
  <si>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</si>
  <si>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</si>
  <si>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</si>
  <si>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</si>
  <si>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</si>
  <si>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</si>
  <si>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</si>
  <si>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</si>
  <si>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</si>
  <si>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</si>
  <si>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</si>
  <si>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</si>
  <si>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</si>
  <si>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</si>
  <si>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</si>
  <si>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</si>
  <si>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</si>
  <si>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</si>
  <si>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</si>
  <si>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</si>
  <si>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</si>
  <si>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</si>
  <si>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</si>
  <si>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</si>
  <si>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</si>
  <si>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</si>
  <si>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</si>
  <si>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</si>
  <si>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</si>
  <si>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</si>
  <si>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</si>
  <si>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</si>
  <si>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</si>
  <si>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</si>
  <si>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</si>
  <si>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</si>
  <si>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</si>
  <si>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</si>
  <si>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</si>
  <si>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</si>
  <si>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</si>
  <si>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</si>
  <si>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</si>
  <si>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</si>
  <si>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</si>
  <si>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Дополнительное образование</t>
  </si>
  <si>
    <t>Анализ исполнения расходов  бюджета Тоншаевского муниципального округа)</t>
  </si>
  <si>
    <t>Информация об исполнении за январь-декабрь месяц 2023 года, 2022 года в разрезе разделов, подразделов классификации расходов</t>
  </si>
  <si>
    <t>за январь-декабрь месяц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</si>
</sst>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8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Alignment="1" applyProtection="1">
      <alignment horizontal="left" wrapText="1"/>
    </xf>
    <xf numFmtId="49" fontId="0" fillId="0" borderId="0" xfId="1" applyNumberFormat="1" applyFont="1" applyFill="1" applyProtection="1"/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0" fontId="2" fillId="0" borderId="0" xfId="1" applyNumberFormat="1" applyFont="1" applyFill="1" applyAlignment="1" applyProtection="1">
      <alignment horizontal="left" wrapText="1"/>
    </xf>
    <xf numFmtId="0" fontId="0" fillId="0" borderId="0" xfId="1" applyNumberFormat="1" applyFont="1" applyFill="1" applyProtection="1"/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1"/>
  <sheetViews>
    <sheetView tabSelected="1" workbookViewId="0">
      <selection activeCell="D20" sqref="D20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19" t="s">
        <v>103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</row>
    <row r="2" spans="1:15" ht="21.75" customHeight="1" x14ac:dyDescent="0.2">
      <c r="A2" s="21" t="s">
        <v>104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2"/>
      <c r="N2" s="22"/>
      <c r="O2" s="22"/>
    </row>
    <row r="3" spans="1:15" x14ac:dyDescent="0.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N3" s="18"/>
      <c r="O3" s="18"/>
    </row>
    <row r="4" spans="1:15" s="13" customFormat="1" ht="20.100000000000001" customHeight="1" x14ac:dyDescent="0.2">
      <c r="A4" s="23" t="s">
        <v>0</v>
      </c>
      <c r="B4" s="24" t="s">
        <v>1</v>
      </c>
      <c r="C4" s="16" t="s">
        <v>105</v>
      </c>
      <c r="D4" s="16"/>
      <c r="E4" s="16"/>
      <c r="F4" s="16"/>
      <c r="G4" s="16" t="s">
        <v>2</v>
      </c>
      <c r="H4" s="16"/>
      <c r="I4" s="16"/>
      <c r="J4" s="16"/>
      <c r="K4" s="16"/>
      <c r="L4" s="16"/>
    </row>
    <row r="5" spans="1:15" s="13" customFormat="1" ht="83.1" customHeight="1" x14ac:dyDescent="0.2">
      <c r="A5" s="23"/>
      <c r="B5" s="24"/>
      <c r="C5" s="25" t="s">
        <v>3</v>
      </c>
      <c r="D5" s="25" t="s">
        <v>4</v>
      </c>
      <c r="E5" s="16" t="s">
        <v>5</v>
      </c>
      <c r="F5" s="16" t="s">
        <v>6</v>
      </c>
      <c r="G5" s="25" t="s">
        <v>7</v>
      </c>
      <c r="H5" s="25" t="s">
        <v>8</v>
      </c>
      <c r="I5" s="16" t="s">
        <v>9</v>
      </c>
      <c r="J5" s="16" t="s">
        <v>10</v>
      </c>
      <c r="K5" s="16" t="s">
        <v>11</v>
      </c>
      <c r="L5" s="16" t="s">
        <v>12</v>
      </c>
    </row>
    <row r="6" spans="1:15" s="13" customFormat="1" ht="21" customHeight="1" x14ac:dyDescent="0.2">
      <c r="A6" s="1" t="s">
        <v>13</v>
      </c>
      <c r="B6" s="2"/>
      <c r="C6" s="3">
        <f>(C7+C15+C17+C20+C26+C31+C37+C41+C46+C50+C48)</f>
        <v>1118145.33</v>
      </c>
      <c r="D6" s="3">
        <f>(D7+D15+D17+D20+D26+D31+D37+D41+D46+D50+D48)</f>
        <v>1079318.26</v>
      </c>
      <c r="E6" s="4">
        <f t="shared" ref="E6:E31" si="0">(D6/C6)</f>
        <v>0.96527547094437172</v>
      </c>
      <c r="F6" s="4">
        <v>1</v>
      </c>
      <c r="G6" s="3">
        <f>(G7+G15+G17+G20+G26+G31+G37+G41+G46+G50+G48)</f>
        <v>1263336.1400000004</v>
      </c>
      <c r="H6" s="3">
        <f>(H7+H15+H17+H20+H26+H31+H37+H41+H46+H50+H48)</f>
        <v>1227741.8500000001</v>
      </c>
      <c r="I6" s="4">
        <f t="shared" ref="I6:I31" si="1">(H6/G6)</f>
        <v>0.97182516285808129</v>
      </c>
      <c r="J6" s="4">
        <v>1</v>
      </c>
      <c r="K6" s="4">
        <f t="shared" ref="K6:K31" si="2">(D6/H6)</f>
        <v>0.87910847056325392</v>
      </c>
      <c r="L6" s="14">
        <f t="shared" ref="L6:L31" si="3">(E6-I6)</f>
        <v>-6.5496919137095766E-3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SUM(C8:C14)</f>
        <v>108253.38</v>
      </c>
      <c r="D7" s="7">
        <f>SUM(D8:D14)</f>
        <v>99552.37</v>
      </c>
      <c r="E7" s="8">
        <f t="shared" si="0"/>
        <v>0.9196236644065986</v>
      </c>
      <c r="F7" s="8">
        <f>(D7/D6)</f>
        <v>9.2236343708296004E-2</v>
      </c>
      <c r="G7" s="7">
        <f>SUM(G8:G14)</f>
        <v>95402.760000000009</v>
      </c>
      <c r="H7" s="7">
        <f>SUM(H8:H14)</f>
        <v>92655.23000000001</v>
      </c>
      <c r="I7" s="8">
        <f t="shared" si="1"/>
        <v>0.97120072836467208</v>
      </c>
      <c r="J7" s="8">
        <f>(H7/H6)</f>
        <v>7.546800656831891E-2</v>
      </c>
      <c r="K7" s="8">
        <f t="shared" si="2"/>
        <v>1.0744387553730101</v>
      </c>
      <c r="L7" s="15">
        <f t="shared" si="3"/>
        <v>-5.1577063958073488E-2</v>
      </c>
    </row>
    <row r="8" spans="1:15" s="13" customFormat="1" ht="41.1" customHeight="1" x14ac:dyDescent="0.2">
      <c r="A8" s="1" t="s">
        <v>16</v>
      </c>
      <c r="B8" s="2" t="s">
        <v>17</v>
      </c>
      <c r="C8" s="3">
        <v>2484.09</v>
      </c>
      <c r="D8" s="3">
        <v>2484.09</v>
      </c>
      <c r="E8" s="4">
        <f t="shared" si="0"/>
        <v>1</v>
      </c>
      <c r="F8" s="4">
        <f>(D8/D6)</f>
        <v>2.3015361567217439E-3</v>
      </c>
      <c r="G8" s="3">
        <v>2368.17</v>
      </c>
      <c r="H8" s="3">
        <v>2368.17</v>
      </c>
      <c r="I8" s="4">
        <f t="shared" si="1"/>
        <v>1</v>
      </c>
      <c r="J8" s="4">
        <f>(H8/H6)</f>
        <v>1.9288826881644541E-3</v>
      </c>
      <c r="K8" s="4">
        <f t="shared" si="2"/>
        <v>1.0489491886139932</v>
      </c>
      <c r="L8" s="14">
        <f t="shared" si="3"/>
        <v>0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2069.6</v>
      </c>
      <c r="D9" s="3">
        <v>1701.22</v>
      </c>
      <c r="E9" s="4">
        <f t="shared" si="0"/>
        <v>0.82200425202937766</v>
      </c>
      <c r="F9" s="4">
        <f>(D9/D6)</f>
        <v>1.5761986645162476E-3</v>
      </c>
      <c r="G9" s="3">
        <v>1720.62</v>
      </c>
      <c r="H9" s="3">
        <v>1506.77</v>
      </c>
      <c r="I9" s="4">
        <f t="shared" si="1"/>
        <v>0.87571340563285327</v>
      </c>
      <c r="J9" s="4">
        <f>(H9/H6)</f>
        <v>1.2272693970642118E-3</v>
      </c>
      <c r="K9" s="4">
        <f t="shared" si="2"/>
        <v>1.1290508836783317</v>
      </c>
      <c r="L9" s="14">
        <f t="shared" si="3"/>
        <v>-5.3709153603475612E-2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50047.27</v>
      </c>
      <c r="D10" s="3">
        <v>47840.4</v>
      </c>
      <c r="E10" s="4">
        <f t="shared" si="0"/>
        <v>0.95590428808604355</v>
      </c>
      <c r="F10" s="4">
        <f>(D10/D6)</f>
        <v>4.4324646189160183E-2</v>
      </c>
      <c r="G10" s="3">
        <v>43465.32</v>
      </c>
      <c r="H10" s="3">
        <v>43151.23</v>
      </c>
      <c r="I10" s="4">
        <f t="shared" si="1"/>
        <v>0.99277377918763754</v>
      </c>
      <c r="J10" s="4">
        <f>(H10/H6)</f>
        <v>3.5146826672072799E-2</v>
      </c>
      <c r="K10" s="4">
        <f t="shared" si="2"/>
        <v>1.1086682812981228</v>
      </c>
      <c r="L10" s="14">
        <f t="shared" si="3"/>
        <v>-3.6869491101593987E-2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2.1</v>
      </c>
      <c r="D11" s="3">
        <v>2.1</v>
      </c>
      <c r="E11" s="4">
        <f t="shared" si="0"/>
        <v>1</v>
      </c>
      <c r="F11" s="4">
        <f>(D11/D6)</f>
        <v>1.9456726322780827E-6</v>
      </c>
      <c r="G11" s="3">
        <v>93.4</v>
      </c>
      <c r="H11" s="3">
        <v>93.4</v>
      </c>
      <c r="I11" s="4">
        <f t="shared" si="1"/>
        <v>1</v>
      </c>
      <c r="J11" s="4">
        <f>(H11/H6)</f>
        <v>7.6074624319436539E-5</v>
      </c>
      <c r="K11" s="4">
        <f t="shared" si="2"/>
        <v>2.2483940042826552E-2</v>
      </c>
      <c r="L11" s="14">
        <f t="shared" si="3"/>
        <v>0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12401.81</v>
      </c>
      <c r="D12" s="3">
        <v>12385.29</v>
      </c>
      <c r="E12" s="4">
        <f t="shared" si="0"/>
        <v>0.99866793637380358</v>
      </c>
      <c r="F12" s="4">
        <f>(D12/D6)</f>
        <v>1.1475104664679723E-2</v>
      </c>
      <c r="G12" s="3">
        <v>10881.82</v>
      </c>
      <c r="H12" s="3">
        <v>10875.66</v>
      </c>
      <c r="I12" s="4">
        <f t="shared" si="1"/>
        <v>0.99943391822323846</v>
      </c>
      <c r="J12" s="4">
        <f>(H12/H6)</f>
        <v>8.8582628343246584E-3</v>
      </c>
      <c r="K12" s="4">
        <f t="shared" si="2"/>
        <v>1.1388081275067445</v>
      </c>
      <c r="L12" s="14">
        <f t="shared" si="3"/>
        <v>-7.6598184943488246E-4</v>
      </c>
    </row>
    <row r="13" spans="1:15" s="13" customFormat="1" ht="21" customHeight="1" x14ac:dyDescent="0.2">
      <c r="A13" s="1" t="s">
        <v>26</v>
      </c>
      <c r="B13" s="2" t="s">
        <v>27</v>
      </c>
      <c r="C13" s="3">
        <v>19.66</v>
      </c>
      <c r="D13" s="3"/>
      <c r="E13" s="4">
        <f t="shared" si="0"/>
        <v>0</v>
      </c>
      <c r="F13" s="4">
        <f>(D13/D6)</f>
        <v>0</v>
      </c>
      <c r="G13" s="3">
        <v>834.73</v>
      </c>
      <c r="H13" s="3"/>
      <c r="I13" s="4">
        <f t="shared" si="1"/>
        <v>0</v>
      </c>
      <c r="J13" s="4">
        <f>(H13/H6)</f>
        <v>0</v>
      </c>
      <c r="K13" s="4" t="e">
        <f t="shared" si="2"/>
        <v>#DIV/0!</v>
      </c>
      <c r="L13" s="4">
        <f t="shared" si="3"/>
        <v>0</v>
      </c>
    </row>
    <row r="14" spans="1:15" s="13" customFormat="1" ht="21" customHeight="1" x14ac:dyDescent="0.2">
      <c r="A14" s="1" t="s">
        <v>28</v>
      </c>
      <c r="B14" s="2" t="s">
        <v>29</v>
      </c>
      <c r="C14" s="3">
        <v>41228.85</v>
      </c>
      <c r="D14" s="3">
        <v>35139.269999999997</v>
      </c>
      <c r="E14" s="4">
        <f t="shared" si="0"/>
        <v>0.8522980873829854</v>
      </c>
      <c r="F14" s="4">
        <f>(D14/D6)</f>
        <v>3.2556912360585832E-2</v>
      </c>
      <c r="G14" s="3">
        <v>36038.699999999997</v>
      </c>
      <c r="H14" s="3">
        <v>34660</v>
      </c>
      <c r="I14" s="4">
        <f t="shared" si="1"/>
        <v>0.96174390308196478</v>
      </c>
      <c r="J14" s="4">
        <f>(H14/H6)</f>
        <v>2.8230690352373342E-2</v>
      </c>
      <c r="K14" s="4">
        <f t="shared" si="2"/>
        <v>1.0138277553375648</v>
      </c>
      <c r="L14" s="14">
        <f t="shared" si="3"/>
        <v>-0.10944581569897938</v>
      </c>
    </row>
    <row r="15" spans="1:15" s="13" customFormat="1" ht="21" customHeight="1" x14ac:dyDescent="0.2">
      <c r="A15" s="5" t="s">
        <v>30</v>
      </c>
      <c r="B15" s="6" t="s">
        <v>31</v>
      </c>
      <c r="C15" s="7">
        <f>SUM(C16:C16)</f>
        <v>596.20000000000005</v>
      </c>
      <c r="D15" s="7">
        <f>SUM(D16:D16)</f>
        <v>596.20000000000005</v>
      </c>
      <c r="E15" s="8">
        <f t="shared" si="0"/>
        <v>1</v>
      </c>
      <c r="F15" s="8">
        <f>(D15/D6)</f>
        <v>5.5238572541152042E-4</v>
      </c>
      <c r="G15" s="7">
        <f>SUM(G16:G16)</f>
        <v>508.6</v>
      </c>
      <c r="H15" s="7">
        <f>SUM(H16:H16)</f>
        <v>508.6</v>
      </c>
      <c r="I15" s="8">
        <f t="shared" si="1"/>
        <v>1</v>
      </c>
      <c r="J15" s="8">
        <f>(H15/H6)</f>
        <v>4.1425646604780961E-4</v>
      </c>
      <c r="K15" s="8">
        <f t="shared" si="2"/>
        <v>1.1722375147463626</v>
      </c>
      <c r="L15" s="8">
        <f t="shared" si="3"/>
        <v>0</v>
      </c>
    </row>
    <row r="16" spans="1:15" s="13" customFormat="1" ht="21" customHeight="1" x14ac:dyDescent="0.2">
      <c r="A16" s="1" t="s">
        <v>32</v>
      </c>
      <c r="B16" s="2" t="s">
        <v>33</v>
      </c>
      <c r="C16" s="3">
        <v>596.20000000000005</v>
      </c>
      <c r="D16" s="3">
        <v>596.20000000000005</v>
      </c>
      <c r="E16" s="4">
        <f t="shared" si="0"/>
        <v>1</v>
      </c>
      <c r="F16" s="4">
        <f>(D16/D6)</f>
        <v>5.5238572541152042E-4</v>
      </c>
      <c r="G16" s="3">
        <v>508.6</v>
      </c>
      <c r="H16" s="3">
        <v>508.6</v>
      </c>
      <c r="I16" s="4">
        <f t="shared" si="1"/>
        <v>1</v>
      </c>
      <c r="J16" s="4">
        <f>(H16/H6)</f>
        <v>4.1425646604780961E-4</v>
      </c>
      <c r="K16" s="4">
        <f t="shared" si="2"/>
        <v>1.1722375147463626</v>
      </c>
      <c r="L16" s="4">
        <f t="shared" si="3"/>
        <v>0</v>
      </c>
    </row>
    <row r="17" spans="1:12" s="13" customFormat="1" ht="41.1" customHeight="1" x14ac:dyDescent="0.2">
      <c r="A17" s="5" t="s">
        <v>34</v>
      </c>
      <c r="B17" s="6" t="s">
        <v>35</v>
      </c>
      <c r="C17" s="7">
        <f>SUM(C18:C19)</f>
        <v>18962.43</v>
      </c>
      <c r="D17" s="7">
        <f>SUM(D18:D19)</f>
        <v>17880.629999999997</v>
      </c>
      <c r="E17" s="8">
        <f t="shared" si="0"/>
        <v>0.94295034971783664</v>
      </c>
      <c r="F17" s="8">
        <f>(D17/D6)</f>
        <v>1.6566596399471643E-2</v>
      </c>
      <c r="G17" s="7">
        <f>SUM(G18:G19)</f>
        <v>18679.169999999998</v>
      </c>
      <c r="H17" s="7">
        <f>SUM(H18:H19)</f>
        <v>18362.649999999998</v>
      </c>
      <c r="I17" s="8">
        <f t="shared" si="1"/>
        <v>0.98305492160518904</v>
      </c>
      <c r="J17" s="8">
        <f>(H17/H6)</f>
        <v>1.4956442186930418E-2</v>
      </c>
      <c r="K17" s="8">
        <f t="shared" si="2"/>
        <v>0.97374997617446279</v>
      </c>
      <c r="L17" s="15">
        <f t="shared" si="3"/>
        <v>-4.0104571887352392E-2</v>
      </c>
    </row>
    <row r="18" spans="1:12" s="13" customFormat="1" ht="41.1" customHeight="1" x14ac:dyDescent="0.2">
      <c r="A18" s="1" t="s">
        <v>36</v>
      </c>
      <c r="B18" s="2" t="s">
        <v>37</v>
      </c>
      <c r="C18" s="3">
        <v>7327.75</v>
      </c>
      <c r="D18" s="3">
        <v>6649.41</v>
      </c>
      <c r="E18" s="4">
        <f t="shared" si="0"/>
        <v>0.90742861041929646</v>
      </c>
      <c r="F18" s="4">
        <f>(D18/D6)</f>
        <v>6.1607500275220025E-3</v>
      </c>
      <c r="G18" s="3">
        <v>6013.48</v>
      </c>
      <c r="H18" s="3">
        <v>5793.44</v>
      </c>
      <c r="I18" s="4">
        <f t="shared" si="1"/>
        <v>0.96340887472811088</v>
      </c>
      <c r="J18" s="4">
        <f>(H18/H6)</f>
        <v>4.718776996972123E-3</v>
      </c>
      <c r="K18" s="4">
        <f t="shared" si="2"/>
        <v>1.1477481427269465</v>
      </c>
      <c r="L18" s="14">
        <f t="shared" si="3"/>
        <v>-5.598026430881442E-2</v>
      </c>
    </row>
    <row r="19" spans="1:12" s="13" customFormat="1" ht="21" customHeight="1" x14ac:dyDescent="0.2">
      <c r="A19" s="1" t="s">
        <v>38</v>
      </c>
      <c r="B19" s="2" t="s">
        <v>39</v>
      </c>
      <c r="C19" s="3">
        <v>11634.68</v>
      </c>
      <c r="D19" s="3">
        <v>11231.22</v>
      </c>
      <c r="E19" s="4">
        <f t="shared" si="0"/>
        <v>0.96532263886931136</v>
      </c>
      <c r="F19" s="4">
        <f>(D19/D6)</f>
        <v>1.0405846371949641E-2</v>
      </c>
      <c r="G19" s="3">
        <v>12665.69</v>
      </c>
      <c r="H19" s="3">
        <v>12569.21</v>
      </c>
      <c r="I19" s="4">
        <f t="shared" si="1"/>
        <v>0.99238257055083445</v>
      </c>
      <c r="J19" s="4">
        <f>(H19/H6)</f>
        <v>1.0237665189958294E-2</v>
      </c>
      <c r="K19" s="4">
        <f t="shared" si="2"/>
        <v>0.89355019130080571</v>
      </c>
      <c r="L19" s="4">
        <f t="shared" si="3"/>
        <v>-2.7059931681523097E-2</v>
      </c>
    </row>
    <row r="20" spans="1:12" s="13" customFormat="1" ht="21" customHeight="1" x14ac:dyDescent="0.2">
      <c r="A20" s="5" t="s">
        <v>40</v>
      </c>
      <c r="B20" s="6" t="s">
        <v>41</v>
      </c>
      <c r="C20" s="7">
        <f>SUM(C21:C25)</f>
        <v>72368.3</v>
      </c>
      <c r="D20" s="7">
        <f>SUM(D21:D25)</f>
        <v>71425.52</v>
      </c>
      <c r="E20" s="8">
        <f t="shared" si="0"/>
        <v>0.98697247275395439</v>
      </c>
      <c r="F20" s="8">
        <f>(D20/D6)</f>
        <v>6.6176514052490878E-2</v>
      </c>
      <c r="G20" s="7">
        <f>SUM(G21:G25)</f>
        <v>82190.829999999987</v>
      </c>
      <c r="H20" s="7">
        <f>SUM(H21:H25)</f>
        <v>80448.98</v>
      </c>
      <c r="I20" s="8">
        <f t="shared" si="1"/>
        <v>0.97880724650183004</v>
      </c>
      <c r="J20" s="8">
        <f>(H20/H6)</f>
        <v>6.5525973558692316E-2</v>
      </c>
      <c r="K20" s="8">
        <f t="shared" si="2"/>
        <v>0.88783624105613279</v>
      </c>
      <c r="L20" s="15">
        <f t="shared" si="3"/>
        <v>8.1652262521243468E-3</v>
      </c>
    </row>
    <row r="21" spans="1:12" s="13" customFormat="1" ht="21" customHeight="1" x14ac:dyDescent="0.2">
      <c r="A21" s="1" t="s">
        <v>42</v>
      </c>
      <c r="B21" s="2" t="s">
        <v>43</v>
      </c>
      <c r="C21" s="3">
        <v>10446.469999999999</v>
      </c>
      <c r="D21" s="3">
        <v>10433.56</v>
      </c>
      <c r="E21" s="4">
        <f t="shared" si="0"/>
        <v>0.99876417584121724</v>
      </c>
      <c r="F21" s="4">
        <f>(D21/D6)</f>
        <v>9.6668057853482436E-3</v>
      </c>
      <c r="G21" s="3">
        <v>8259.11</v>
      </c>
      <c r="H21" s="3">
        <v>8257.31</v>
      </c>
      <c r="I21" s="4">
        <f t="shared" si="1"/>
        <v>0.99978205884169102</v>
      </c>
      <c r="J21" s="4">
        <f>(H21/H6)</f>
        <v>6.7256076674424665E-3</v>
      </c>
      <c r="K21" s="4">
        <f t="shared" si="2"/>
        <v>1.2635543536575471</v>
      </c>
      <c r="L21" s="14">
        <f t="shared" si="3"/>
        <v>-1.0178830004737849E-3</v>
      </c>
    </row>
    <row r="22" spans="1:12" s="13" customFormat="1" ht="21" customHeight="1" x14ac:dyDescent="0.2">
      <c r="A22" s="1" t="s">
        <v>44</v>
      </c>
      <c r="B22" s="2" t="s">
        <v>45</v>
      </c>
      <c r="C22" s="3">
        <v>9204.6200000000008</v>
      </c>
      <c r="D22" s="3">
        <v>9109.5300000000007</v>
      </c>
      <c r="E22" s="4">
        <f t="shared" si="0"/>
        <v>0.98966931823366955</v>
      </c>
      <c r="F22" s="4">
        <f>(D22/D6)</f>
        <v>8.4400777209124589E-3</v>
      </c>
      <c r="G22" s="3">
        <v>9612.77</v>
      </c>
      <c r="H22" s="3">
        <v>9388.4599999999991</v>
      </c>
      <c r="I22" s="4">
        <f t="shared" si="1"/>
        <v>0.97666541485960845</v>
      </c>
      <c r="J22" s="4">
        <f>(H22/H6)</f>
        <v>7.6469332702147428E-3</v>
      </c>
      <c r="K22" s="4">
        <f t="shared" si="2"/>
        <v>0.97029012212865595</v>
      </c>
      <c r="L22" s="14">
        <f t="shared" si="3"/>
        <v>1.3003903374061099E-2</v>
      </c>
    </row>
    <row r="23" spans="1:12" s="13" customFormat="1" ht="21" customHeight="1" x14ac:dyDescent="0.2">
      <c r="A23" s="1" t="s">
        <v>46</v>
      </c>
      <c r="B23" s="2" t="s">
        <v>47</v>
      </c>
      <c r="C23" s="3">
        <v>40953.94</v>
      </c>
      <c r="D23" s="3">
        <v>40146.82</v>
      </c>
      <c r="E23" s="4">
        <f t="shared" si="0"/>
        <v>0.98029200609269818</v>
      </c>
      <c r="F23" s="4">
        <f>(D23/D6)</f>
        <v>3.7196461403330654E-2</v>
      </c>
      <c r="G23" s="3">
        <v>46172.99</v>
      </c>
      <c r="H23" s="3">
        <v>45694.55</v>
      </c>
      <c r="I23" s="4">
        <f t="shared" si="1"/>
        <v>0.98963809794427449</v>
      </c>
      <c r="J23" s="4">
        <f>(H23/H6)</f>
        <v>3.7218369643423004E-2</v>
      </c>
      <c r="K23" s="4">
        <f t="shared" si="2"/>
        <v>0.8785909917046999</v>
      </c>
      <c r="L23" s="4">
        <f t="shared" si="3"/>
        <v>-9.3460918515763103E-3</v>
      </c>
    </row>
    <row r="24" spans="1:12" s="13" customFormat="1" ht="21" customHeight="1" x14ac:dyDescent="0.2">
      <c r="A24" s="1" t="s">
        <v>48</v>
      </c>
      <c r="B24" s="2" t="s">
        <v>49</v>
      </c>
      <c r="C24" s="3">
        <v>587.1</v>
      </c>
      <c r="D24" s="3">
        <v>564.51</v>
      </c>
      <c r="E24" s="4">
        <f t="shared" si="0"/>
        <v>0.96152273888605</v>
      </c>
      <c r="F24" s="4">
        <f>(D24/D6)</f>
        <v>5.2302459887966686E-4</v>
      </c>
      <c r="G24" s="3">
        <v>1040.6400000000001</v>
      </c>
      <c r="H24" s="3">
        <v>464.24</v>
      </c>
      <c r="I24" s="4">
        <f t="shared" si="1"/>
        <v>0.44611008610086095</v>
      </c>
      <c r="J24" s="4">
        <f>(H24/H6)</f>
        <v>3.7812509201343912E-4</v>
      </c>
      <c r="K24" s="4">
        <f t="shared" si="2"/>
        <v>1.2159874202998449</v>
      </c>
      <c r="L24" s="4">
        <f t="shared" si="3"/>
        <v>0.515412652785189</v>
      </c>
    </row>
    <row r="25" spans="1:12" s="13" customFormat="1" ht="21" customHeight="1" x14ac:dyDescent="0.2">
      <c r="A25" s="1" t="s">
        <v>50</v>
      </c>
      <c r="B25" s="2" t="s">
        <v>51</v>
      </c>
      <c r="C25" s="3">
        <v>11176.17</v>
      </c>
      <c r="D25" s="3">
        <v>11171.1</v>
      </c>
      <c r="E25" s="4">
        <f t="shared" si="0"/>
        <v>0.99954635622042254</v>
      </c>
      <c r="F25" s="4">
        <f>(D25/D6)</f>
        <v>1.0350144544019852E-2</v>
      </c>
      <c r="G25" s="3">
        <v>17105.32</v>
      </c>
      <c r="H25" s="3">
        <v>16644.419999999998</v>
      </c>
      <c r="I25" s="4">
        <f t="shared" si="1"/>
        <v>0.97305516646283141</v>
      </c>
      <c r="J25" s="4">
        <f>(H25/H6)</f>
        <v>1.3556937885598667E-2</v>
      </c>
      <c r="K25" s="4">
        <f t="shared" si="2"/>
        <v>0.67116186685988466</v>
      </c>
      <c r="L25" s="4">
        <f t="shared" si="3"/>
        <v>2.6491189757591127E-2</v>
      </c>
    </row>
    <row r="26" spans="1:12" s="13" customFormat="1" ht="21" customHeight="1" x14ac:dyDescent="0.2">
      <c r="A26" s="5" t="s">
        <v>52</v>
      </c>
      <c r="B26" s="6" t="s">
        <v>53</v>
      </c>
      <c r="C26" s="7">
        <f>SUM(C27:C30)</f>
        <v>315879.56</v>
      </c>
      <c r="D26" s="7">
        <f>SUM(D27:D30)</f>
        <v>307013</v>
      </c>
      <c r="E26" s="8">
        <f t="shared" si="0"/>
        <v>0.97193056746058526</v>
      </c>
      <c r="F26" s="8">
        <f>(D26/D6)</f>
        <v>0.28445085326361474</v>
      </c>
      <c r="G26" s="7">
        <f>SUM(G27:G30)</f>
        <v>514529.91</v>
      </c>
      <c r="H26" s="7">
        <f>SUM(H27:H30)</f>
        <v>485710.54000000004</v>
      </c>
      <c r="I26" s="8">
        <f t="shared" si="1"/>
        <v>0.94398893156668007</v>
      </c>
      <c r="J26" s="8">
        <f>(H26/H6)</f>
        <v>0.39561292139711618</v>
      </c>
      <c r="K26" s="8">
        <f t="shared" si="2"/>
        <v>0.63209046276821579</v>
      </c>
      <c r="L26" s="8">
        <f t="shared" si="3"/>
        <v>2.7941635893905192E-2</v>
      </c>
    </row>
    <row r="27" spans="1:12" s="13" customFormat="1" ht="21" customHeight="1" x14ac:dyDescent="0.2">
      <c r="A27" s="1" t="s">
        <v>54</v>
      </c>
      <c r="B27" s="2" t="s">
        <v>55</v>
      </c>
      <c r="C27" s="3">
        <v>195424.61</v>
      </c>
      <c r="D27" s="3">
        <v>193803.06</v>
      </c>
      <c r="E27" s="4">
        <f t="shared" si="0"/>
        <v>0.99170242683354981</v>
      </c>
      <c r="F27" s="4">
        <f>(D27/D6)</f>
        <v>0.17956062375892723</v>
      </c>
      <c r="G27" s="3">
        <v>440938.98</v>
      </c>
      <c r="H27" s="3">
        <v>417852.53</v>
      </c>
      <c r="I27" s="4">
        <f t="shared" si="1"/>
        <v>0.94764252867823129</v>
      </c>
      <c r="J27" s="4">
        <f>(H27/H6)</f>
        <v>0.34034233662394092</v>
      </c>
      <c r="K27" s="4">
        <f t="shared" si="2"/>
        <v>0.46380731498741912</v>
      </c>
      <c r="L27" s="4">
        <f t="shared" si="3"/>
        <v>4.4059898155318522E-2</v>
      </c>
    </row>
    <row r="28" spans="1:12" s="13" customFormat="1" ht="21" customHeight="1" x14ac:dyDescent="0.2">
      <c r="A28" s="1" t="s">
        <v>56</v>
      </c>
      <c r="B28" s="2" t="s">
        <v>57</v>
      </c>
      <c r="C28" s="3">
        <v>38290.230000000003</v>
      </c>
      <c r="D28" s="3">
        <v>36512.15</v>
      </c>
      <c r="E28" s="4">
        <f t="shared" si="0"/>
        <v>0.95356308906997944</v>
      </c>
      <c r="F28" s="4">
        <f>(D28/D6)</f>
        <v>3.3828900476491522E-2</v>
      </c>
      <c r="G28" s="3">
        <v>28545.11</v>
      </c>
      <c r="H28" s="3">
        <v>26087.279999999999</v>
      </c>
      <c r="I28" s="4">
        <f t="shared" si="1"/>
        <v>0.91389663588614645</v>
      </c>
      <c r="J28" s="4">
        <f>(H28/H6)</f>
        <v>2.1248180144710384E-2</v>
      </c>
      <c r="K28" s="4">
        <f t="shared" si="2"/>
        <v>1.399615061439905</v>
      </c>
      <c r="L28" s="4">
        <f t="shared" si="3"/>
        <v>3.9666453183832995E-2</v>
      </c>
    </row>
    <row r="29" spans="1:12" s="13" customFormat="1" ht="21" customHeight="1" x14ac:dyDescent="0.2">
      <c r="A29" s="1" t="s">
        <v>58</v>
      </c>
      <c r="B29" s="2" t="s">
        <v>59</v>
      </c>
      <c r="C29" s="3">
        <v>75651.98</v>
      </c>
      <c r="D29" s="3">
        <v>70242.759999999995</v>
      </c>
      <c r="E29" s="4">
        <f t="shared" si="0"/>
        <v>0.92849863281833467</v>
      </c>
      <c r="F29" s="4">
        <f>(D29/D6)</f>
        <v>6.5080674165560765E-2</v>
      </c>
      <c r="G29" s="3">
        <v>39779.050000000003</v>
      </c>
      <c r="H29" s="3">
        <v>36557.32</v>
      </c>
      <c r="I29" s="4">
        <f t="shared" si="1"/>
        <v>0.91900937805201477</v>
      </c>
      <c r="J29" s="4">
        <f>(H29/H6)</f>
        <v>2.9776064080571985E-2</v>
      </c>
      <c r="K29" s="4">
        <f t="shared" si="2"/>
        <v>1.9214417249404496</v>
      </c>
      <c r="L29" s="14">
        <f t="shared" si="3"/>
        <v>9.4892547663198989E-3</v>
      </c>
    </row>
    <row r="30" spans="1:12" s="13" customFormat="1" ht="21" customHeight="1" x14ac:dyDescent="0.2">
      <c r="A30" s="1" t="s">
        <v>60</v>
      </c>
      <c r="B30" s="2" t="s">
        <v>61</v>
      </c>
      <c r="C30" s="3">
        <v>6512.74</v>
      </c>
      <c r="D30" s="3">
        <v>6455.03</v>
      </c>
      <c r="E30" s="4">
        <f t="shared" si="0"/>
        <v>0.99113890620537592</v>
      </c>
      <c r="F30" s="4">
        <f>(D30/D6)</f>
        <v>5.9806548626352343E-3</v>
      </c>
      <c r="G30" s="3">
        <v>5266.77</v>
      </c>
      <c r="H30" s="3">
        <v>5213.41</v>
      </c>
      <c r="I30" s="4">
        <f t="shared" si="1"/>
        <v>0.98986855321193057</v>
      </c>
      <c r="J30" s="4">
        <f>(H30/H6)</f>
        <v>4.2463405478928651E-3</v>
      </c>
      <c r="K30" s="4">
        <f t="shared" si="2"/>
        <v>1.238158901755281</v>
      </c>
      <c r="L30" s="14">
        <f t="shared" si="3"/>
        <v>1.2703529934453561E-3</v>
      </c>
    </row>
    <row r="31" spans="1:12" s="13" customFormat="1" ht="21" customHeight="1" x14ac:dyDescent="0.2">
      <c r="A31" s="5" t="s">
        <v>62</v>
      </c>
      <c r="B31" s="6" t="s">
        <v>63</v>
      </c>
      <c r="C31" s="7">
        <f>SUM(C32:C36)</f>
        <v>463718.24000000005</v>
      </c>
      <c r="D31" s="7">
        <f>SUM(D32:D36)</f>
        <v>445206.99</v>
      </c>
      <c r="E31" s="8">
        <f t="shared" si="0"/>
        <v>0.9600808240797255</v>
      </c>
      <c r="F31" s="8">
        <f>(D31/D6)</f>
        <v>0.41248907435328669</v>
      </c>
      <c r="G31" s="7">
        <f>SUM(G32:G36)</f>
        <v>429577.37</v>
      </c>
      <c r="H31" s="7">
        <f>SUM(H32:H36)</f>
        <v>428470.45999999996</v>
      </c>
      <c r="I31" s="8">
        <f t="shared" si="1"/>
        <v>0.99742325811995158</v>
      </c>
      <c r="J31" s="8">
        <f>(H31/H6)</f>
        <v>0.3489906774783314</v>
      </c>
      <c r="K31" s="8">
        <f t="shared" si="2"/>
        <v>1.039061105869469</v>
      </c>
      <c r="L31" s="15">
        <f t="shared" si="3"/>
        <v>-3.734243404022608E-2</v>
      </c>
    </row>
    <row r="32" spans="1:12" s="13" customFormat="1" ht="21" customHeight="1" x14ac:dyDescent="0.2">
      <c r="A32" s="1" t="s">
        <v>64</v>
      </c>
      <c r="B32" s="2" t="s">
        <v>65</v>
      </c>
      <c r="C32" s="3">
        <v>139690.01</v>
      </c>
      <c r="D32" s="3">
        <v>135042.71</v>
      </c>
      <c r="E32" s="4">
        <f t="shared" ref="E32:E51" si="4">(D32/C32)</f>
        <v>0.96673133604901296</v>
      </c>
      <c r="F32" s="4">
        <f>(D32/D6)</f>
        <v>0.12511852620745986</v>
      </c>
      <c r="G32" s="3">
        <v>126867.78</v>
      </c>
      <c r="H32" s="3">
        <v>126791.87</v>
      </c>
      <c r="I32" s="4">
        <f t="shared" ref="I32:I51" si="5">(H32/G32)</f>
        <v>0.99940166053193324</v>
      </c>
      <c r="J32" s="4">
        <f>(H32/H6)</f>
        <v>0.10327241838339223</v>
      </c>
      <c r="K32" s="4">
        <f t="shared" ref="K32:K51" si="6">(D32/H32)</f>
        <v>1.0650738884125615</v>
      </c>
      <c r="L32" s="14">
        <f t="shared" ref="L32:L51" si="7">(E32-I32)</f>
        <v>-3.2670324482920288E-2</v>
      </c>
    </row>
    <row r="33" spans="1:12" s="13" customFormat="1" ht="21" customHeight="1" x14ac:dyDescent="0.2">
      <c r="A33" s="1" t="s">
        <v>66</v>
      </c>
      <c r="B33" s="2" t="s">
        <v>67</v>
      </c>
      <c r="C33" s="3">
        <v>251873.78</v>
      </c>
      <c r="D33" s="3">
        <v>238612.39</v>
      </c>
      <c r="E33" s="4">
        <f t="shared" si="4"/>
        <v>0.94734906507537231</v>
      </c>
      <c r="F33" s="4">
        <f>(D33/D6)</f>
        <v>0.22107695092641166</v>
      </c>
      <c r="G33" s="3">
        <v>219871.54</v>
      </c>
      <c r="H33" s="3">
        <v>219225.33</v>
      </c>
      <c r="I33" s="4">
        <f t="shared" si="5"/>
        <v>0.99706096568932923</v>
      </c>
      <c r="J33" s="4">
        <f>(H33/H6)</f>
        <v>0.17855979251664345</v>
      </c>
      <c r="K33" s="4">
        <f t="shared" si="6"/>
        <v>1.0884343976127213</v>
      </c>
      <c r="L33" s="14">
        <f t="shared" si="7"/>
        <v>-4.9711900613956916E-2</v>
      </c>
    </row>
    <row r="34" spans="1:12" s="13" customFormat="1" ht="21" customHeight="1" x14ac:dyDescent="0.2">
      <c r="A34" s="1" t="s">
        <v>102</v>
      </c>
      <c r="B34" s="2">
        <v>703</v>
      </c>
      <c r="C34" s="3">
        <v>23677.93</v>
      </c>
      <c r="D34" s="3">
        <v>23677.93</v>
      </c>
      <c r="E34" s="4">
        <f t="shared" si="4"/>
        <v>1</v>
      </c>
      <c r="F34" s="4">
        <f>(D34/D7)</f>
        <v>0.23784396092227639</v>
      </c>
      <c r="G34" s="3">
        <v>46615.42</v>
      </c>
      <c r="H34" s="3">
        <v>46615.37</v>
      </c>
      <c r="I34" s="4">
        <f t="shared" si="5"/>
        <v>0.99999892739355356</v>
      </c>
      <c r="J34" s="4">
        <f>(H34/H7)</f>
        <v>0.50310565307538491</v>
      </c>
      <c r="K34" s="4">
        <f t="shared" si="6"/>
        <v>0.50794255199518956</v>
      </c>
      <c r="L34" s="14">
        <f t="shared" si="7"/>
        <v>1.0726064464394724E-6</v>
      </c>
    </row>
    <row r="35" spans="1:12" s="13" customFormat="1" ht="21" customHeight="1" x14ac:dyDescent="0.2">
      <c r="A35" s="1" t="s">
        <v>68</v>
      </c>
      <c r="B35" s="2" t="s">
        <v>69</v>
      </c>
      <c r="C35" s="3">
        <v>9717.32</v>
      </c>
      <c r="D35" s="3">
        <v>9717.32</v>
      </c>
      <c r="E35" s="4">
        <f t="shared" si="4"/>
        <v>1</v>
      </c>
      <c r="F35" s="4">
        <f>(D35/D6)</f>
        <v>9.003201706232599E-3</v>
      </c>
      <c r="G35" s="3">
        <v>8518.89</v>
      </c>
      <c r="H35" s="3">
        <v>8518.89</v>
      </c>
      <c r="I35" s="4">
        <f t="shared" si="5"/>
        <v>1</v>
      </c>
      <c r="J35" s="4">
        <f>(H35/H6)</f>
        <v>6.9386654857452315E-3</v>
      </c>
      <c r="K35" s="4">
        <f t="shared" si="6"/>
        <v>1.1406791260363733</v>
      </c>
      <c r="L35" s="4">
        <f t="shared" si="7"/>
        <v>0</v>
      </c>
    </row>
    <row r="36" spans="1:12" s="13" customFormat="1" ht="21" customHeight="1" x14ac:dyDescent="0.2">
      <c r="A36" s="1" t="s">
        <v>70</v>
      </c>
      <c r="B36" s="2" t="s">
        <v>71</v>
      </c>
      <c r="C36" s="3">
        <v>38759.199999999997</v>
      </c>
      <c r="D36" s="3">
        <v>38156.639999999999</v>
      </c>
      <c r="E36" s="4">
        <f t="shared" si="4"/>
        <v>0.98445375549546954</v>
      </c>
      <c r="F36" s="4">
        <f>(D36/D6)</f>
        <v>3.5352538184612939E-2</v>
      </c>
      <c r="G36" s="3">
        <v>27703.74</v>
      </c>
      <c r="H36" s="3">
        <v>27319</v>
      </c>
      <c r="I36" s="4">
        <f t="shared" si="5"/>
        <v>0.98611234439826534</v>
      </c>
      <c r="J36" s="4">
        <f>(H36/H6)</f>
        <v>2.2251420361698998E-2</v>
      </c>
      <c r="K36" s="4">
        <f t="shared" si="6"/>
        <v>1.3967070536988908</v>
      </c>
      <c r="L36" s="14">
        <f t="shared" si="7"/>
        <v>-1.658588902795799E-3</v>
      </c>
    </row>
    <row r="37" spans="1:12" s="13" customFormat="1" ht="21" customHeight="1" x14ac:dyDescent="0.2">
      <c r="A37" s="5" t="s">
        <v>72</v>
      </c>
      <c r="B37" s="6" t="s">
        <v>73</v>
      </c>
      <c r="C37" s="7">
        <f>SUM(C38:C40)</f>
        <v>102428.64000000001</v>
      </c>
      <c r="D37" s="7">
        <f>SUM(D38:D40)</f>
        <v>102396.12000000001</v>
      </c>
      <c r="E37" s="8">
        <f t="shared" si="4"/>
        <v>0.99968251067279612</v>
      </c>
      <c r="F37" s="8">
        <f>(D37/D6)</f>
        <v>9.487110873117259E-2</v>
      </c>
      <c r="G37" s="7">
        <f>SUM(G38:G40)</f>
        <v>82657.34</v>
      </c>
      <c r="H37" s="7">
        <f>SUM(H38:H40)</f>
        <v>82657.34</v>
      </c>
      <c r="I37" s="8">
        <f t="shared" si="5"/>
        <v>1</v>
      </c>
      <c r="J37" s="8">
        <f>(H37/H6)</f>
        <v>6.7324690446937188E-2</v>
      </c>
      <c r="K37" s="8">
        <f t="shared" si="6"/>
        <v>1.2388025068312145</v>
      </c>
      <c r="L37" s="15">
        <f t="shared" si="7"/>
        <v>-3.1748932720387923E-4</v>
      </c>
    </row>
    <row r="38" spans="1:12" s="13" customFormat="1" ht="21" customHeight="1" x14ac:dyDescent="0.2">
      <c r="A38" s="1" t="s">
        <v>74</v>
      </c>
      <c r="B38" s="2" t="s">
        <v>75</v>
      </c>
      <c r="C38" s="3">
        <v>74186.990000000005</v>
      </c>
      <c r="D38" s="3">
        <v>74186.990000000005</v>
      </c>
      <c r="E38" s="4">
        <f t="shared" si="4"/>
        <v>1</v>
      </c>
      <c r="F38" s="4">
        <f>(D38/D6)</f>
        <v>6.8735045768613237E-2</v>
      </c>
      <c r="G38" s="3">
        <v>57943.26</v>
      </c>
      <c r="H38" s="3">
        <v>57943.26</v>
      </c>
      <c r="I38" s="4">
        <f t="shared" si="5"/>
        <v>1</v>
      </c>
      <c r="J38" s="4">
        <f>(H38/H6)</f>
        <v>4.7194986470486443E-2</v>
      </c>
      <c r="K38" s="4">
        <f t="shared" si="6"/>
        <v>1.2803385587900993</v>
      </c>
      <c r="L38" s="14">
        <f t="shared" si="7"/>
        <v>0</v>
      </c>
    </row>
    <row r="39" spans="1:12" s="13" customFormat="1" ht="21" customHeight="1" x14ac:dyDescent="0.2">
      <c r="A39" s="1" t="s">
        <v>76</v>
      </c>
      <c r="B39" s="2" t="s">
        <v>77</v>
      </c>
      <c r="C39" s="3">
        <v>254.6</v>
      </c>
      <c r="D39" s="3">
        <v>254.6</v>
      </c>
      <c r="E39" s="4">
        <f t="shared" si="4"/>
        <v>1</v>
      </c>
      <c r="F39" s="4">
        <f>(D39/D6)</f>
        <v>2.3588964389428563E-4</v>
      </c>
      <c r="G39" s="3">
        <v>233.56</v>
      </c>
      <c r="H39" s="3">
        <v>233.56</v>
      </c>
      <c r="I39" s="4">
        <f t="shared" si="5"/>
        <v>1</v>
      </c>
      <c r="J39" s="4">
        <f>(H39/H6)</f>
        <v>1.9023543100693356E-4</v>
      </c>
      <c r="K39" s="4">
        <f t="shared" si="6"/>
        <v>1.0900839184791915</v>
      </c>
      <c r="L39" s="14">
        <f t="shared" si="7"/>
        <v>0</v>
      </c>
    </row>
    <row r="40" spans="1:12" s="13" customFormat="1" ht="21" customHeight="1" x14ac:dyDescent="0.2">
      <c r="A40" s="1" t="s">
        <v>78</v>
      </c>
      <c r="B40" s="2" t="s">
        <v>79</v>
      </c>
      <c r="C40" s="3">
        <v>27987.05</v>
      </c>
      <c r="D40" s="3">
        <v>27954.53</v>
      </c>
      <c r="E40" s="4">
        <f t="shared" si="4"/>
        <v>0.99883803401930538</v>
      </c>
      <c r="F40" s="4">
        <f>(D40/D6)</f>
        <v>2.5900173318665062E-2</v>
      </c>
      <c r="G40" s="3">
        <v>24480.52</v>
      </c>
      <c r="H40" s="3">
        <v>24480.52</v>
      </c>
      <c r="I40" s="4">
        <f t="shared" si="5"/>
        <v>1</v>
      </c>
      <c r="J40" s="4">
        <f>(H40/H6)</f>
        <v>1.9939468545443814E-2</v>
      </c>
      <c r="K40" s="4">
        <f t="shared" si="6"/>
        <v>1.1419091587923784</v>
      </c>
      <c r="L40" s="14">
        <f t="shared" si="7"/>
        <v>-1.1619659806946236E-3</v>
      </c>
    </row>
    <row r="41" spans="1:12" s="13" customFormat="1" ht="21" customHeight="1" x14ac:dyDescent="0.2">
      <c r="A41" s="5" t="s">
        <v>80</v>
      </c>
      <c r="B41" s="6" t="s">
        <v>81</v>
      </c>
      <c r="C41" s="7">
        <f>SUM(C42:C45)</f>
        <v>30337.390000000003</v>
      </c>
      <c r="D41" s="7">
        <f>SUM(D42:D45)</f>
        <v>29670.799999999999</v>
      </c>
      <c r="E41" s="8">
        <f t="shared" si="4"/>
        <v>0.97802744402204655</v>
      </c>
      <c r="F41" s="8">
        <f>(D41/D6)</f>
        <v>2.7490315970379302E-2</v>
      </c>
      <c r="G41" s="7">
        <f>SUM(G42:G45)</f>
        <v>34176.560000000005</v>
      </c>
      <c r="H41" s="7">
        <f>SUM(H42:H45)</f>
        <v>33320.800000000003</v>
      </c>
      <c r="I41" s="8">
        <f t="shared" si="5"/>
        <v>0.97496061628203656</v>
      </c>
      <c r="J41" s="8">
        <f>(H41/H6)</f>
        <v>2.7139907302174315E-2</v>
      </c>
      <c r="K41" s="8">
        <f t="shared" si="6"/>
        <v>0.890458812513505</v>
      </c>
      <c r="L41" s="8">
        <f t="shared" si="7"/>
        <v>3.0668277400099919E-3</v>
      </c>
    </row>
    <row r="42" spans="1:12" s="13" customFormat="1" ht="21" customHeight="1" x14ac:dyDescent="0.2">
      <c r="A42" s="1" t="s">
        <v>82</v>
      </c>
      <c r="B42" s="2" t="s">
        <v>83</v>
      </c>
      <c r="C42" s="3">
        <v>5000</v>
      </c>
      <c r="D42" s="3">
        <v>4918.55</v>
      </c>
      <c r="E42" s="4">
        <f t="shared" si="4"/>
        <v>0.98371000000000008</v>
      </c>
      <c r="F42" s="4">
        <f>(D42/D6)</f>
        <v>4.5570895835673163E-3</v>
      </c>
      <c r="G42" s="3">
        <v>5320.79</v>
      </c>
      <c r="H42" s="3">
        <v>4747.45</v>
      </c>
      <c r="I42" s="4">
        <f t="shared" si="5"/>
        <v>0.89224532447249372</v>
      </c>
      <c r="J42" s="4">
        <f>(H42/H6)</f>
        <v>3.8668145099069479E-3</v>
      </c>
      <c r="K42" s="4">
        <f t="shared" si="6"/>
        <v>1.036040400636131</v>
      </c>
      <c r="L42" s="4">
        <f t="shared" si="7"/>
        <v>9.1464675527506367E-2</v>
      </c>
    </row>
    <row r="43" spans="1:12" s="13" customFormat="1" ht="21" customHeight="1" x14ac:dyDescent="0.2">
      <c r="A43" s="1" t="s">
        <v>84</v>
      </c>
      <c r="B43" s="2" t="s">
        <v>85</v>
      </c>
      <c r="C43" s="3">
        <v>820.56</v>
      </c>
      <c r="D43" s="3">
        <v>715.11</v>
      </c>
      <c r="E43" s="4">
        <f t="shared" si="4"/>
        <v>0.87149020181339576</v>
      </c>
      <c r="F43" s="4">
        <f>(D43/D6)</f>
        <v>6.6255712193732366E-4</v>
      </c>
      <c r="G43" s="3">
        <v>4226.3599999999997</v>
      </c>
      <c r="H43" s="3">
        <v>3947.1</v>
      </c>
      <c r="I43" s="4">
        <f t="shared" si="5"/>
        <v>0.93392422794082852</v>
      </c>
      <c r="J43" s="4">
        <f>(H43/H6)</f>
        <v>3.2149266557949456E-3</v>
      </c>
      <c r="K43" s="4">
        <f t="shared" si="6"/>
        <v>0.18117351979934637</v>
      </c>
      <c r="L43" s="4">
        <f t="shared" si="7"/>
        <v>-6.2434026127432762E-2</v>
      </c>
    </row>
    <row r="44" spans="1:12" s="13" customFormat="1" ht="21" customHeight="1" x14ac:dyDescent="0.2">
      <c r="A44" s="1" t="s">
        <v>86</v>
      </c>
      <c r="B44" s="2" t="s">
        <v>87</v>
      </c>
      <c r="C44" s="3">
        <v>23795.63</v>
      </c>
      <c r="D44" s="3">
        <v>23315.94</v>
      </c>
      <c r="E44" s="4">
        <f t="shared" si="4"/>
        <v>0.97984125656685694</v>
      </c>
      <c r="F44" s="4">
        <f>(D44/D6)</f>
        <v>2.1602469692303731E-2</v>
      </c>
      <c r="G44" s="3">
        <v>24183.61</v>
      </c>
      <c r="H44" s="3">
        <v>24180.45</v>
      </c>
      <c r="I44" s="4">
        <f t="shared" si="5"/>
        <v>0.99986933299040137</v>
      </c>
      <c r="J44" s="4">
        <f>(H44/H6)</f>
        <v>1.9695060488489496E-2</v>
      </c>
      <c r="K44" s="4">
        <f t="shared" si="6"/>
        <v>0.96424756363094977</v>
      </c>
      <c r="L44" s="14">
        <f t="shared" si="7"/>
        <v>-2.0028076423544428E-2</v>
      </c>
    </row>
    <row r="45" spans="1:12" s="13" customFormat="1" ht="21" customHeight="1" x14ac:dyDescent="0.2">
      <c r="A45" s="1" t="s">
        <v>88</v>
      </c>
      <c r="B45" s="2" t="s">
        <v>89</v>
      </c>
      <c r="C45" s="3">
        <v>721.2</v>
      </c>
      <c r="D45" s="3">
        <v>721.2</v>
      </c>
      <c r="E45" s="4">
        <f t="shared" si="4"/>
        <v>1</v>
      </c>
      <c r="F45" s="4">
        <f>(D45/D6)</f>
        <v>6.6819957257093008E-4</v>
      </c>
      <c r="G45" s="3">
        <v>445.8</v>
      </c>
      <c r="H45" s="3">
        <v>445.8</v>
      </c>
      <c r="I45" s="4">
        <f t="shared" si="5"/>
        <v>1</v>
      </c>
      <c r="J45" s="4">
        <f>(H45/H6)</f>
        <v>3.6310564798292081E-4</v>
      </c>
      <c r="K45" s="4">
        <f t="shared" si="6"/>
        <v>1.6177658142664872</v>
      </c>
      <c r="L45" s="14">
        <f t="shared" si="7"/>
        <v>0</v>
      </c>
    </row>
    <row r="46" spans="1:12" s="13" customFormat="1" ht="21" customHeight="1" x14ac:dyDescent="0.2">
      <c r="A46" s="5" t="s">
        <v>90</v>
      </c>
      <c r="B46" s="6" t="s">
        <v>91</v>
      </c>
      <c r="C46" s="7">
        <f>SUM(C47:C47)</f>
        <v>2228.56</v>
      </c>
      <c r="D46" s="7">
        <f>SUM(D47:D47)</f>
        <v>2204.81</v>
      </c>
      <c r="E46" s="8">
        <f t="shared" si="4"/>
        <v>0.98934289406612341</v>
      </c>
      <c r="F46" s="8">
        <f>(D46/D6)</f>
        <v>2.0427802268443043E-3</v>
      </c>
      <c r="G46" s="7">
        <f>SUM(G47:G47)</f>
        <v>3043.48</v>
      </c>
      <c r="H46" s="7">
        <f>SUM(H47:H47)</f>
        <v>3037.73</v>
      </c>
      <c r="I46" s="8">
        <f t="shared" si="5"/>
        <v>0.99811071536530549</v>
      </c>
      <c r="J46" s="8">
        <f>(H46/H6)</f>
        <v>2.4742416331250739E-3</v>
      </c>
      <c r="K46" s="8">
        <f t="shared" si="6"/>
        <v>0.72580841615285097</v>
      </c>
      <c r="L46" s="15">
        <f t="shared" si="7"/>
        <v>-8.767821299182077E-3</v>
      </c>
    </row>
    <row r="47" spans="1:12" s="13" customFormat="1" ht="21" customHeight="1" x14ac:dyDescent="0.2">
      <c r="A47" s="1" t="s">
        <v>92</v>
      </c>
      <c r="B47" s="2" t="s">
        <v>93</v>
      </c>
      <c r="C47" s="3">
        <v>2228.56</v>
      </c>
      <c r="D47" s="3">
        <v>2204.81</v>
      </c>
      <c r="E47" s="4">
        <f t="shared" si="4"/>
        <v>0.98934289406612341</v>
      </c>
      <c r="F47" s="4">
        <f>(D47/D6)</f>
        <v>2.0427802268443043E-3</v>
      </c>
      <c r="G47" s="3">
        <v>3043.48</v>
      </c>
      <c r="H47" s="3">
        <v>3037.73</v>
      </c>
      <c r="I47" s="4">
        <f t="shared" si="5"/>
        <v>0.99811071536530549</v>
      </c>
      <c r="J47" s="4">
        <f>(H47/H6)</f>
        <v>2.4742416331250739E-3</v>
      </c>
      <c r="K47" s="4">
        <f t="shared" si="6"/>
        <v>0.72580841615285097</v>
      </c>
      <c r="L47" s="4">
        <f t="shared" si="7"/>
        <v>-8.767821299182077E-3</v>
      </c>
    </row>
    <row r="48" spans="1:12" s="13" customFormat="1" ht="21" customHeight="1" x14ac:dyDescent="0.2">
      <c r="A48" s="5" t="s">
        <v>94</v>
      </c>
      <c r="B48" s="6" t="s">
        <v>95</v>
      </c>
      <c r="C48" s="7">
        <f>SUM(C49:C49)</f>
        <v>3367.83</v>
      </c>
      <c r="D48" s="7">
        <f>SUM(D49:D49)</f>
        <v>3367.83</v>
      </c>
      <c r="E48" s="8">
        <f t="shared" si="4"/>
        <v>1</v>
      </c>
      <c r="F48" s="8">
        <f>(D48/D6)</f>
        <v>3.1203307910309974E-3</v>
      </c>
      <c r="G48" s="7">
        <f>SUM(G49:G49)</f>
        <v>2565.3200000000002</v>
      </c>
      <c r="H48" s="7">
        <f>SUM(H49:H49)</f>
        <v>2565.3200000000002</v>
      </c>
      <c r="I48" s="8">
        <f t="shared" si="5"/>
        <v>1</v>
      </c>
      <c r="J48" s="8">
        <f>(H48/H6)</f>
        <v>2.0894620477423654E-3</v>
      </c>
      <c r="K48" s="8">
        <f t="shared" si="6"/>
        <v>1.3128303681412063</v>
      </c>
      <c r="L48" s="15">
        <f t="shared" si="7"/>
        <v>0</v>
      </c>
    </row>
    <row r="49" spans="1:12" s="13" customFormat="1" ht="21" customHeight="1" x14ac:dyDescent="0.2">
      <c r="A49" s="1" t="s">
        <v>96</v>
      </c>
      <c r="B49" s="2" t="s">
        <v>97</v>
      </c>
      <c r="C49" s="3">
        <v>3367.83</v>
      </c>
      <c r="D49" s="3">
        <v>3367.83</v>
      </c>
      <c r="E49" s="4">
        <f t="shared" si="4"/>
        <v>1</v>
      </c>
      <c r="F49" s="4">
        <f>(D49/D6)</f>
        <v>3.1203307910309974E-3</v>
      </c>
      <c r="G49" s="3">
        <v>2565.3200000000002</v>
      </c>
      <c r="H49" s="3">
        <v>2565.3200000000002</v>
      </c>
      <c r="I49" s="4">
        <f t="shared" si="5"/>
        <v>1</v>
      </c>
      <c r="J49" s="4">
        <f>(H49/H6)</f>
        <v>2.0894620477423654E-3</v>
      </c>
      <c r="K49" s="4">
        <f t="shared" si="6"/>
        <v>1.3128303681412063</v>
      </c>
      <c r="L49" s="4">
        <f t="shared" si="7"/>
        <v>0</v>
      </c>
    </row>
    <row r="50" spans="1:12" s="13" customFormat="1" ht="41.1" customHeight="1" x14ac:dyDescent="0.2">
      <c r="A50" s="5" t="s">
        <v>98</v>
      </c>
      <c r="B50" s="6" t="s">
        <v>99</v>
      </c>
      <c r="C50" s="7">
        <f>SUM(C51:C51)</f>
        <v>4.8</v>
      </c>
      <c r="D50" s="7">
        <f>SUM(D51:D51)</f>
        <v>3.99</v>
      </c>
      <c r="E50" s="8">
        <f t="shared" si="4"/>
        <v>0.83125000000000004</v>
      </c>
      <c r="F50" s="8">
        <f>(D50/D6)</f>
        <v>3.696778001328357E-6</v>
      </c>
      <c r="G50" s="7">
        <f>SUM(G51:G51)</f>
        <v>4.8</v>
      </c>
      <c r="H50" s="7">
        <f>SUM(H51:H51)</f>
        <v>4.2</v>
      </c>
      <c r="I50" s="8">
        <f t="shared" si="5"/>
        <v>0.87500000000000011</v>
      </c>
      <c r="J50" s="8">
        <f>(H50/H6)</f>
        <v>3.4209145839575311E-6</v>
      </c>
      <c r="K50" s="8">
        <f t="shared" si="6"/>
        <v>0.95</v>
      </c>
      <c r="L50" s="8">
        <f t="shared" si="7"/>
        <v>-4.3750000000000067E-2</v>
      </c>
    </row>
    <row r="51" spans="1:12" s="13" customFormat="1" ht="21" customHeight="1" x14ac:dyDescent="0.2">
      <c r="A51" s="1" t="s">
        <v>100</v>
      </c>
      <c r="B51" s="2" t="s">
        <v>101</v>
      </c>
      <c r="C51" s="3">
        <v>4.8</v>
      </c>
      <c r="D51" s="3">
        <v>3.99</v>
      </c>
      <c r="E51" s="4">
        <f t="shared" si="4"/>
        <v>0.83125000000000004</v>
      </c>
      <c r="F51" s="4">
        <f>(D51/D6)</f>
        <v>3.696778001328357E-6</v>
      </c>
      <c r="G51" s="3">
        <v>4.8</v>
      </c>
      <c r="H51" s="3">
        <v>4.2</v>
      </c>
      <c r="I51" s="4">
        <f t="shared" si="5"/>
        <v>0.87500000000000011</v>
      </c>
      <c r="J51" s="4">
        <f>(H51/H6)</f>
        <v>3.4209145839575311E-6</v>
      </c>
      <c r="K51" s="4">
        <f t="shared" si="6"/>
        <v>0.95</v>
      </c>
      <c r="L51" s="4">
        <f t="shared" si="7"/>
        <v>-4.3750000000000067E-2</v>
      </c>
    </row>
  </sheetData>
  <mergeCells count="17">
    <mergeCell ref="J5"/>
    <mergeCell ref="K5"/>
    <mergeCell ref="A3:O3"/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2022-01-14T12:33:24Z</cp:lastPrinted>
  <dcterms:created xsi:type="dcterms:W3CDTF">2017-03-10T06:35:34Z</dcterms:created>
  <dcterms:modified xsi:type="dcterms:W3CDTF">2024-01-18T12:27:09Z</dcterms:modified>
</cp:coreProperties>
</file>