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6\январь\"/>
    </mc:Choice>
  </mc:AlternateContent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8" i="1" l="1"/>
  <c r="G18" i="1"/>
  <c r="D18" i="1"/>
  <c r="C18" i="1"/>
  <c r="I35" i="1"/>
  <c r="K48" i="1"/>
  <c r="I48" i="1"/>
  <c r="H41" i="1"/>
  <c r="G41" i="1"/>
  <c r="H46" i="1" l="1"/>
  <c r="G46" i="1"/>
  <c r="D46" i="1"/>
  <c r="C46" i="1"/>
  <c r="E48" i="1"/>
  <c r="L48" i="1" s="1"/>
  <c r="K35" i="1" l="1"/>
  <c r="K52" i="1"/>
  <c r="I52" i="1"/>
  <c r="E52" i="1"/>
  <c r="H51" i="1"/>
  <c r="G51" i="1"/>
  <c r="D51" i="1"/>
  <c r="C51" i="1"/>
  <c r="K50" i="1"/>
  <c r="I50" i="1"/>
  <c r="E50" i="1"/>
  <c r="H49" i="1"/>
  <c r="G49" i="1"/>
  <c r="D49" i="1"/>
  <c r="C49" i="1"/>
  <c r="K47" i="1"/>
  <c r="I47" i="1"/>
  <c r="E47" i="1"/>
  <c r="K45" i="1"/>
  <c r="I45" i="1"/>
  <c r="E45" i="1"/>
  <c r="K44" i="1"/>
  <c r="I44" i="1"/>
  <c r="E44" i="1"/>
  <c r="K43" i="1"/>
  <c r="I43" i="1"/>
  <c r="E43" i="1"/>
  <c r="K42" i="1"/>
  <c r="I42" i="1"/>
  <c r="E42" i="1"/>
  <c r="D41" i="1"/>
  <c r="C41" i="1"/>
  <c r="K40" i="1"/>
  <c r="I40" i="1"/>
  <c r="E40" i="1"/>
  <c r="K39" i="1"/>
  <c r="I39" i="1"/>
  <c r="E39" i="1"/>
  <c r="K38" i="1"/>
  <c r="I38" i="1"/>
  <c r="E38" i="1"/>
  <c r="H37" i="1"/>
  <c r="G37" i="1"/>
  <c r="D37" i="1"/>
  <c r="C37" i="1"/>
  <c r="K36" i="1"/>
  <c r="I36" i="1"/>
  <c r="E36" i="1"/>
  <c r="E35" i="1"/>
  <c r="L35" i="1" s="1"/>
  <c r="K34" i="1"/>
  <c r="I34" i="1"/>
  <c r="E34" i="1"/>
  <c r="K33" i="1"/>
  <c r="I33" i="1"/>
  <c r="E33" i="1"/>
  <c r="H32" i="1"/>
  <c r="G32" i="1"/>
  <c r="D32" i="1"/>
  <c r="C32" i="1"/>
  <c r="K31" i="1"/>
  <c r="I31" i="1"/>
  <c r="E31" i="1"/>
  <c r="K30" i="1"/>
  <c r="I30" i="1"/>
  <c r="E30" i="1"/>
  <c r="K29" i="1"/>
  <c r="I29" i="1"/>
  <c r="E29" i="1"/>
  <c r="K28" i="1"/>
  <c r="I28" i="1"/>
  <c r="E28" i="1"/>
  <c r="H27" i="1"/>
  <c r="G27" i="1"/>
  <c r="D27" i="1"/>
  <c r="C27" i="1"/>
  <c r="K26" i="1"/>
  <c r="I26" i="1"/>
  <c r="E26" i="1"/>
  <c r="K25" i="1"/>
  <c r="I25" i="1"/>
  <c r="E25" i="1"/>
  <c r="K24" i="1"/>
  <c r="I24" i="1"/>
  <c r="E24" i="1"/>
  <c r="K23" i="1"/>
  <c r="I23" i="1"/>
  <c r="E23" i="1"/>
  <c r="K22" i="1"/>
  <c r="I22" i="1"/>
  <c r="E22" i="1"/>
  <c r="H21" i="1"/>
  <c r="G21" i="1"/>
  <c r="D21" i="1"/>
  <c r="C21" i="1"/>
  <c r="K20" i="1"/>
  <c r="I20" i="1"/>
  <c r="E20" i="1"/>
  <c r="K19" i="1"/>
  <c r="I19" i="1"/>
  <c r="E19" i="1"/>
  <c r="K17" i="1"/>
  <c r="I17" i="1"/>
  <c r="E17" i="1"/>
  <c r="H16" i="1"/>
  <c r="G16" i="1"/>
  <c r="D16" i="1"/>
  <c r="C16" i="1"/>
  <c r="K15" i="1"/>
  <c r="I15" i="1"/>
  <c r="E15" i="1"/>
  <c r="K14" i="1"/>
  <c r="I14" i="1"/>
  <c r="E14" i="1"/>
  <c r="K13" i="1"/>
  <c r="I13" i="1"/>
  <c r="E13" i="1"/>
  <c r="K12" i="1"/>
  <c r="I12" i="1"/>
  <c r="E12" i="1"/>
  <c r="K11" i="1"/>
  <c r="I11" i="1"/>
  <c r="E11" i="1"/>
  <c r="K10" i="1"/>
  <c r="I10" i="1"/>
  <c r="E10" i="1"/>
  <c r="K9" i="1"/>
  <c r="I9" i="1"/>
  <c r="E9" i="1"/>
  <c r="K8" i="1"/>
  <c r="I8" i="1"/>
  <c r="E8" i="1"/>
  <c r="H7" i="1"/>
  <c r="G7" i="1"/>
  <c r="D7" i="1"/>
  <c r="C7" i="1"/>
  <c r="F35" i="1" l="1"/>
  <c r="I49" i="1"/>
  <c r="J48" i="1"/>
  <c r="J35" i="1"/>
  <c r="G6" i="1"/>
  <c r="H6" i="1"/>
  <c r="J16" i="1" s="1"/>
  <c r="D6" i="1"/>
  <c r="F24" i="1" s="1"/>
  <c r="C6" i="1"/>
  <c r="L33" i="1"/>
  <c r="L26" i="1"/>
  <c r="L12" i="1"/>
  <c r="E16" i="1"/>
  <c r="I46" i="1"/>
  <c r="L8" i="1"/>
  <c r="L44" i="1"/>
  <c r="L38" i="1"/>
  <c r="L13" i="1"/>
  <c r="L40" i="1"/>
  <c r="I51" i="1"/>
  <c r="E27" i="1"/>
  <c r="I7" i="1"/>
  <c r="I16" i="1"/>
  <c r="I27" i="1"/>
  <c r="L30" i="1"/>
  <c r="I32" i="1"/>
  <c r="K21" i="1"/>
  <c r="L39" i="1"/>
  <c r="I41" i="1"/>
  <c r="L19" i="1"/>
  <c r="L22" i="1"/>
  <c r="I37" i="1"/>
  <c r="L10" i="1"/>
  <c r="I18" i="1"/>
  <c r="K27" i="1"/>
  <c r="L29" i="1"/>
  <c r="E37" i="1"/>
  <c r="L47" i="1"/>
  <c r="K49" i="1"/>
  <c r="E51" i="1"/>
  <c r="L20" i="1"/>
  <c r="L42" i="1"/>
  <c r="E46" i="1"/>
  <c r="L9" i="1"/>
  <c r="L23" i="1"/>
  <c r="E41" i="1"/>
  <c r="L43" i="1"/>
  <c r="L11" i="1"/>
  <c r="L14" i="1"/>
  <c r="L15" i="1"/>
  <c r="L17" i="1"/>
  <c r="E21" i="1"/>
  <c r="I21" i="1"/>
  <c r="L24" i="1"/>
  <c r="L31" i="1"/>
  <c r="E32" i="1"/>
  <c r="K41" i="1"/>
  <c r="L45" i="1"/>
  <c r="E49" i="1"/>
  <c r="L49" i="1" s="1"/>
  <c r="L52" i="1"/>
  <c r="E7" i="1"/>
  <c r="L50" i="1"/>
  <c r="K37" i="1"/>
  <c r="K32" i="1"/>
  <c r="L34" i="1"/>
  <c r="L36" i="1"/>
  <c r="L28" i="1"/>
  <c r="L25" i="1"/>
  <c r="E18" i="1"/>
  <c r="K7" i="1"/>
  <c r="K51" i="1"/>
  <c r="K46" i="1"/>
  <c r="K18" i="1"/>
  <c r="K16" i="1"/>
  <c r="L46" i="1" l="1"/>
  <c r="L51" i="1"/>
  <c r="L16" i="1"/>
  <c r="L27" i="1"/>
  <c r="L32" i="1"/>
  <c r="L37" i="1"/>
  <c r="L21" i="1"/>
  <c r="L41" i="1"/>
  <c r="L7" i="1"/>
  <c r="L18" i="1"/>
  <c r="F30" i="1"/>
  <c r="F15" i="1"/>
  <c r="F34" i="1"/>
  <c r="F50" i="1"/>
  <c r="F43" i="1"/>
  <c r="F40" i="1"/>
  <c r="F29" i="1"/>
  <c r="F25" i="1"/>
  <c r="F14" i="1"/>
  <c r="F45" i="1"/>
  <c r="F44" i="1"/>
  <c r="F37" i="1"/>
  <c r="F32" i="1"/>
  <c r="F12" i="1"/>
  <c r="E6" i="1"/>
  <c r="F52" i="1"/>
  <c r="F51" i="1"/>
  <c r="F49" i="1"/>
  <c r="F41" i="1"/>
  <c r="F38" i="1"/>
  <c r="F33" i="1"/>
  <c r="F22" i="1"/>
  <c r="F21" i="1"/>
  <c r="F10" i="1"/>
  <c r="F8" i="1"/>
  <c r="F47" i="1"/>
  <c r="F46" i="1"/>
  <c r="F42" i="1"/>
  <c r="F39" i="1"/>
  <c r="F36" i="1"/>
  <c r="F31" i="1"/>
  <c r="F23" i="1"/>
  <c r="F19" i="1"/>
  <c r="F26" i="1"/>
  <c r="F20" i="1"/>
  <c r="F16" i="1"/>
  <c r="F9" i="1"/>
  <c r="F7" i="1"/>
  <c r="F27" i="1"/>
  <c r="F17" i="1"/>
  <c r="F11" i="1"/>
  <c r="F28" i="1"/>
  <c r="F18" i="1"/>
  <c r="F13" i="1"/>
  <c r="J39" i="1"/>
  <c r="J28" i="1"/>
  <c r="J50" i="1"/>
  <c r="J18" i="1"/>
  <c r="J19" i="1"/>
  <c r="J27" i="1"/>
  <c r="J26" i="1"/>
  <c r="J52" i="1"/>
  <c r="J41" i="1"/>
  <c r="J20" i="1"/>
  <c r="J34" i="1"/>
  <c r="J15" i="1"/>
  <c r="J29" i="1"/>
  <c r="J11" i="1"/>
  <c r="J43" i="1"/>
  <c r="J33" i="1"/>
  <c r="J22" i="1"/>
  <c r="I6" i="1"/>
  <c r="J17" i="1"/>
  <c r="J47" i="1"/>
  <c r="J24" i="1"/>
  <c r="J14" i="1"/>
  <c r="J32" i="1"/>
  <c r="J51" i="1"/>
  <c r="J42" i="1"/>
  <c r="J31" i="1"/>
  <c r="J13" i="1"/>
  <c r="J49" i="1"/>
  <c r="J40" i="1"/>
  <c r="J25" i="1"/>
  <c r="J10" i="1"/>
  <c r="J7" i="1"/>
  <c r="K6" i="1"/>
  <c r="J46" i="1"/>
  <c r="J38" i="1"/>
  <c r="J44" i="1"/>
  <c r="J36" i="1"/>
  <c r="J23" i="1"/>
  <c r="J8" i="1"/>
  <c r="J45" i="1"/>
  <c r="J37" i="1"/>
  <c r="J30" i="1"/>
  <c r="J21" i="1"/>
  <c r="J9" i="1"/>
  <c r="J12" i="1"/>
  <c r="L6" i="1" l="1"/>
</calcChain>
</file>

<file path=xl/sharedStrings.xml><?xml version="1.0" encoding="utf-8"?>
<sst xmlns="http://schemas.openxmlformats.org/spreadsheetml/2006/main" count="107" uniqueCount="107">
  <si>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</si>
  <si>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</si>
  <si>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</si>
  <si>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</si>
  <si>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</si>
  <si>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</si>
  <si>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</si>
  <si>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</si>
  <si>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</si>
  <si>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</si>
  <si>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</si>
  <si>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</si>
  <si>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</si>
  <si>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</si>
  <si>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</si>
  <si>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</si>
  <si>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</si>
  <si>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</si>
  <si>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</si>
  <si>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</si>
  <si>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</si>
  <si>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</si>
  <si>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</si>
  <si>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</si>
  <si>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</si>
  <si>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</si>
  <si>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</si>
  <si>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</si>
  <si>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</si>
  <si>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</si>
  <si>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</si>
  <si>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</si>
  <si>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</si>
  <si>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</si>
  <si>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</si>
  <si>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</si>
  <si>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</si>
  <si>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</si>
  <si>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0309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</si>
  <si>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</si>
  <si>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</si>
  <si>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</si>
  <si>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</si>
  <si>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</si>
  <si>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</si>
  <si>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</si>
  <si>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</si>
  <si>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</si>
  <si>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</si>
  <si>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</si>
  <si>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</si>
  <si>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</si>
  <si>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</si>
  <si>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</si>
  <si>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</si>
  <si>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</si>
  <si>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</si>
  <si>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</si>
  <si>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</si>
  <si>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</si>
  <si>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</si>
  <si>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</si>
  <si>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</si>
  <si>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</si>
  <si>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</si>
  <si>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</si>
  <si>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</si>
  <si>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</si>
  <si>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</si>
  <si>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</si>
  <si>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</si>
  <si>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</si>
  <si>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</si>
  <si>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</si>
  <si>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</si>
  <si>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</si>
  <si>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</si>
  <si>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</si>
  <si>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</si>
  <si>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</si>
  <si>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</si>
  <si>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</si>
  <si>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</si>
  <si>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</si>
  <si>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</si>
  <si>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</si>
  <si>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</si>
  <si>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</si>
  <si>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</si>
  <si>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</si>
  <si>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</si>
  <si>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</si>
  <si>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</si>
  <si>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</si>
  <si>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</si>
  <si>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</si>
  <si>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</si>
  <si>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</si>
  <si>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</si>
  <si>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</si>
  <si>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</si>
  <si>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Анализ исполнения расходов (бюджет Тоншаевского муниципального округа)</t>
  </si>
  <si>
    <t>Спорт высших достижений</t>
  </si>
  <si>
    <t>Информация за январь 2026 года в сравнении с январем 2025 года</t>
  </si>
  <si>
    <t>за январь 2026 года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</si>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</sst>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10"/>
      <name val="Verdana"/>
      <family val="2"/>
    </font>
    <font>
      <sz val="11"/>
      <name val="Calibri"/>
      <family val="2"/>
      <charset val="204"/>
      <scheme val="minor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4" fontId="4" fillId="0" borderId="1" xfId="1" applyNumberFormat="1" applyFont="1" applyFill="1" applyBorder="1" applyAlignment="1" applyProtection="1">
      <alignment horizontal="center" vertical="center" wrapText="1"/>
    </xf>
    <xf numFmtId="165" fontId="4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 wrapText="1"/>
    </xf>
    <xf numFmtId="164" fontId="2" fillId="0" borderId="1" xfId="1" applyNumberFormat="1" applyFont="1" applyFill="1" applyBorder="1" applyAlignment="1" applyProtection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right" vertical="center" wrapText="1"/>
    </xf>
    <xf numFmtId="165" fontId="2" fillId="0" borderId="1" xfId="1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5" fillId="0" borderId="0" xfId="0" applyFont="1" applyBorder="1"/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wrapText="1"/>
    </xf>
    <xf numFmtId="164" fontId="5" fillId="0" borderId="0" xfId="1" applyNumberFormat="1" applyFont="1" applyFill="1" applyBorder="1" applyAlignment="1" applyProtection="1">
      <alignment wrapText="1"/>
    </xf>
    <xf numFmtId="4" fontId="5" fillId="0" borderId="0" xfId="1" applyNumberFormat="1" applyFont="1" applyFill="1" applyBorder="1" applyAlignment="1" applyProtection="1">
      <alignment wrapText="1"/>
    </xf>
    <xf numFmtId="165" fontId="5" fillId="0" borderId="0" xfId="1" applyNumberFormat="1" applyFont="1" applyFill="1" applyBorder="1" applyAlignment="1" applyProtection="1">
      <alignment wrapText="1"/>
    </xf>
    <xf numFmtId="49" fontId="6" fillId="0" borderId="0" xfId="1" applyNumberFormat="1" applyFont="1" applyFill="1" applyBorder="1" applyAlignment="1" applyProtection="1">
      <protection locked="0"/>
    </xf>
    <xf numFmtId="49" fontId="5" fillId="0" borderId="0" xfId="0" applyNumberFormat="1" applyFont="1" applyBorder="1" applyAlignment="1" applyProtection="1">
      <protection locked="0"/>
    </xf>
    <xf numFmtId="49" fontId="4" fillId="0" borderId="0" xfId="1" applyNumberFormat="1" applyFont="1" applyFill="1" applyBorder="1" applyAlignment="1" applyProtection="1">
      <alignment horizontal="center" wrapText="1"/>
      <protection locked="0"/>
    </xf>
    <xf numFmtId="49" fontId="5" fillId="0" borderId="0" xfId="1" applyNumberFormat="1" applyFont="1" applyFill="1" applyBorder="1" applyAlignment="1" applyProtection="1">
      <alignment horizontal="center"/>
      <protection locked="0"/>
    </xf>
    <xf numFmtId="49" fontId="6" fillId="0" borderId="0" xfId="1" applyNumberFormat="1" applyFont="1" applyFill="1" applyBorder="1" applyAlignment="1" applyProtection="1">
      <alignment horizontal="left" wrapText="1"/>
    </xf>
    <xf numFmtId="0" fontId="0" fillId="0" borderId="0" xfId="0"/>
    <xf numFmtId="0" fontId="4" fillId="0" borderId="1" xfId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165" fontId="4" fillId="0" borderId="1" xfId="1" applyNumberFormat="1" applyFont="1" applyFill="1" applyBorder="1" applyAlignment="1" applyProtection="1">
      <alignment horizontal="center" vertical="center" wrapText="1"/>
    </xf>
    <xf numFmtId="49" fontId="6" fillId="0" borderId="0" xfId="1" applyNumberFormat="1" applyFont="1" applyFill="1" applyBorder="1" applyAlignment="1" applyProtection="1">
      <alignment horizontal="center"/>
      <protection locked="0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topLeftCell="A7" zoomScale="80" zoomScaleNormal="80" workbookViewId="0">
      <selection activeCell="A21" sqref="A21"/>
    </sheetView>
  </sheetViews>
  <sheetFormatPr defaultColWidth="9.85546875" defaultRowHeight="15" x14ac:dyDescent="0.25"/>
  <cols>
    <col min="1" max="1" width="38.140625" style="13" customWidth="1"/>
    <col min="2" max="2" width="10" style="14" customWidth="1"/>
    <col min="3" max="4" width="16.42578125" style="15" customWidth="1"/>
    <col min="5" max="6" width="13.5703125" style="16" customWidth="1"/>
    <col min="7" max="7" width="16.42578125" style="15" customWidth="1"/>
    <col min="8" max="8" width="13.5703125" style="15" customWidth="1"/>
    <col min="9" max="12" width="13.5703125" style="16" customWidth="1"/>
    <col min="13" max="16384" width="9.85546875" style="11"/>
  </cols>
  <sheetData>
    <row r="1" spans="1:15" x14ac:dyDescent="0.25">
      <c r="A1" s="19" t="s">
        <v>101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</row>
    <row r="2" spans="1:15" s="17" customFormat="1" ht="21.75" customHeight="1" x14ac:dyDescent="0.25">
      <c r="A2" s="26" t="s">
        <v>103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18"/>
      <c r="N2" s="18"/>
      <c r="O2" s="18"/>
    </row>
    <row r="3" spans="1:15" x14ac:dyDescent="0.25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s="12" customFormat="1" ht="20.100000000000001" customHeight="1" x14ac:dyDescent="0.25">
      <c r="A4" s="23" t="s">
        <v>0</v>
      </c>
      <c r="B4" s="24" t="s">
        <v>1</v>
      </c>
      <c r="C4" s="25" t="s">
        <v>104</v>
      </c>
      <c r="D4" s="25"/>
      <c r="E4" s="25"/>
      <c r="F4" s="25"/>
      <c r="G4" s="25" t="s">
        <v>2</v>
      </c>
      <c r="H4" s="25"/>
      <c r="I4" s="25"/>
      <c r="J4" s="25"/>
      <c r="K4" s="25"/>
      <c r="L4" s="25"/>
    </row>
    <row r="5" spans="1:15" s="12" customFormat="1" ht="83.1" customHeight="1" x14ac:dyDescent="0.25">
      <c r="A5" s="23"/>
      <c r="B5" s="24"/>
      <c r="C5" s="1" t="s">
        <v>3</v>
      </c>
      <c r="D5" s="1" t="s">
        <v>4</v>
      </c>
      <c r="E5" s="2" t="s">
        <v>5</v>
      </c>
      <c r="F5" s="2" t="s">
        <v>6</v>
      </c>
      <c r="G5" s="1" t="s">
        <v>7</v>
      </c>
      <c r="H5" s="1" t="s">
        <v>8</v>
      </c>
      <c r="I5" s="2" t="s">
        <v>9</v>
      </c>
      <c r="J5" s="2" t="s">
        <v>10</v>
      </c>
      <c r="K5" s="2" t="s">
        <v>11</v>
      </c>
      <c r="L5" s="2" t="s">
        <v>12</v>
      </c>
    </row>
    <row r="6" spans="1:15" s="12" customFormat="1" ht="21" customHeight="1" x14ac:dyDescent="0.25">
      <c r="A6" s="3" t="s">
        <v>13</v>
      </c>
      <c r="B6" s="4"/>
      <c r="C6" s="5">
        <f>(C7+C16+C18+C21+C27+C32+C37+C41+C46+C51+C49)</f>
        <v>1041978.9400000001</v>
      </c>
      <c r="D6" s="5">
        <f>(D7+D16+D18+D21+D27+D32+D37+D41+D46+D51+D49)</f>
        <v>51673.55</v>
      </c>
      <c r="E6" s="6">
        <f t="shared" ref="E6:E52" si="0">(D6/C6)</f>
        <v>4.9591741268782262E-2</v>
      </c>
      <c r="F6" s="6">
        <v>1</v>
      </c>
      <c r="G6" s="5">
        <f>(G7+G16+G18+G21+G27+G32+G37+G41+G46+G51+G49)</f>
        <v>1130842.8699999999</v>
      </c>
      <c r="H6" s="5">
        <f>(H7+H16+H18+H21+H27+H32+H37+H41+H46+H51+H49)</f>
        <v>61612.97</v>
      </c>
      <c r="I6" s="6">
        <f t="shared" ref="I6:I52" si="1">(H6/G6)</f>
        <v>5.4484112368325767E-2</v>
      </c>
      <c r="J6" s="6">
        <v>1</v>
      </c>
      <c r="K6" s="6">
        <f t="shared" ref="K6:K52" si="2">(D6/H6)</f>
        <v>0.83867974551462143</v>
      </c>
      <c r="L6" s="6">
        <f t="shared" ref="L6:L52" si="3">(E6-I6)</f>
        <v>-4.8923710995435049E-3</v>
      </c>
    </row>
    <row r="7" spans="1:15" s="12" customFormat="1" ht="21" customHeight="1" x14ac:dyDescent="0.25">
      <c r="A7" s="7" t="s">
        <v>14</v>
      </c>
      <c r="B7" s="8" t="s">
        <v>15</v>
      </c>
      <c r="C7" s="9">
        <f>SUM(C8:C15)</f>
        <v>138898.63</v>
      </c>
      <c r="D7" s="9">
        <f>SUM(D8:D15)</f>
        <v>8026.3200000000006</v>
      </c>
      <c r="E7" s="10">
        <f t="shared" si="0"/>
        <v>5.7785451159597476E-2</v>
      </c>
      <c r="F7" s="10">
        <f>(D7/D6)</f>
        <v>0.1553274354094116</v>
      </c>
      <c r="G7" s="9">
        <f>SUM(G8:G15)</f>
        <v>143663.51999999999</v>
      </c>
      <c r="H7" s="9">
        <f>SUM(H8:H15)</f>
        <v>7163.49</v>
      </c>
      <c r="I7" s="10">
        <f t="shared" si="1"/>
        <v>4.9862971476683851E-2</v>
      </c>
      <c r="J7" s="10">
        <f>(H7/H6)</f>
        <v>0.1162659420573298</v>
      </c>
      <c r="K7" s="10">
        <f t="shared" si="2"/>
        <v>1.1204482731182708</v>
      </c>
      <c r="L7" s="10">
        <f t="shared" si="3"/>
        <v>7.9224796829136246E-3</v>
      </c>
    </row>
    <row r="8" spans="1:15" s="12" customFormat="1" ht="41.1" customHeight="1" x14ac:dyDescent="0.25">
      <c r="A8" s="3" t="s">
        <v>16</v>
      </c>
      <c r="B8" s="4" t="s">
        <v>17</v>
      </c>
      <c r="C8" s="5">
        <v>3547</v>
      </c>
      <c r="D8" s="5">
        <v>201.25</v>
      </c>
      <c r="E8" s="6">
        <f t="shared" si="0"/>
        <v>5.673808852551452E-2</v>
      </c>
      <c r="F8" s="6">
        <f>(D8/D6)</f>
        <v>3.8946424234448762E-3</v>
      </c>
      <c r="G8" s="5">
        <v>2993.01</v>
      </c>
      <c r="H8" s="5">
        <v>180.17</v>
      </c>
      <c r="I8" s="6">
        <f t="shared" si="1"/>
        <v>6.0196925503088854E-2</v>
      </c>
      <c r="J8" s="6">
        <f>(H8/H6)</f>
        <v>2.9242219617070884E-3</v>
      </c>
      <c r="K8" s="6">
        <f t="shared" si="2"/>
        <v>1.1170006105344952</v>
      </c>
      <c r="L8" s="6">
        <f t="shared" si="3"/>
        <v>-3.4588369775743338E-3</v>
      </c>
    </row>
    <row r="9" spans="1:15" s="12" customFormat="1" ht="60.95" customHeight="1" x14ac:dyDescent="0.25">
      <c r="A9" s="3" t="s">
        <v>18</v>
      </c>
      <c r="B9" s="4" t="s">
        <v>19</v>
      </c>
      <c r="C9" s="5">
        <v>2297.1999999999998</v>
      </c>
      <c r="D9" s="5">
        <v>138.4</v>
      </c>
      <c r="E9" s="6">
        <f t="shared" si="0"/>
        <v>6.0247257530907199E-2</v>
      </c>
      <c r="F9" s="6">
        <f>(D9/D6)</f>
        <v>2.6783528517007249E-3</v>
      </c>
      <c r="G9" s="5">
        <v>2330.9</v>
      </c>
      <c r="H9" s="5">
        <v>126.89</v>
      </c>
      <c r="I9" s="6">
        <f t="shared" si="1"/>
        <v>5.4438199836972838E-2</v>
      </c>
      <c r="J9" s="6">
        <f>(H9/H6)</f>
        <v>2.0594689721985483E-3</v>
      </c>
      <c r="K9" s="6">
        <f t="shared" si="2"/>
        <v>1.0907084876664828</v>
      </c>
      <c r="L9" s="6">
        <f t="shared" si="3"/>
        <v>5.8090576939343608E-3</v>
      </c>
    </row>
    <row r="10" spans="1:15" s="12" customFormat="1" ht="60.95" customHeight="1" x14ac:dyDescent="0.25">
      <c r="A10" s="3" t="s">
        <v>20</v>
      </c>
      <c r="B10" s="4" t="s">
        <v>21</v>
      </c>
      <c r="C10" s="5">
        <v>63304.480000000003</v>
      </c>
      <c r="D10" s="5">
        <v>3520.4</v>
      </c>
      <c r="E10" s="6">
        <f t="shared" si="0"/>
        <v>5.5610598175674139E-2</v>
      </c>
      <c r="F10" s="6">
        <f>(D10/D6)</f>
        <v>6.8127697826063816E-2</v>
      </c>
      <c r="G10" s="5">
        <v>61708.72</v>
      </c>
      <c r="H10" s="5">
        <v>3203.4</v>
      </c>
      <c r="I10" s="6">
        <f t="shared" si="1"/>
        <v>5.1911626104057904E-2</v>
      </c>
      <c r="J10" s="6">
        <f>(H10/H6)</f>
        <v>5.1992299673266844E-2</v>
      </c>
      <c r="K10" s="6">
        <f t="shared" si="2"/>
        <v>1.0989573578073297</v>
      </c>
      <c r="L10" s="6">
        <f t="shared" si="3"/>
        <v>3.6989720716162355E-3</v>
      </c>
    </row>
    <row r="11" spans="1:15" s="12" customFormat="1" ht="21" customHeight="1" x14ac:dyDescent="0.25">
      <c r="A11" s="3" t="s">
        <v>22</v>
      </c>
      <c r="B11" s="4" t="s">
        <v>23</v>
      </c>
      <c r="C11" s="5">
        <v>66.400000000000006</v>
      </c>
      <c r="D11" s="5"/>
      <c r="E11" s="6">
        <f t="shared" si="0"/>
        <v>0</v>
      </c>
      <c r="F11" s="6">
        <f>(D11/D6)</f>
        <v>0</v>
      </c>
      <c r="G11" s="5">
        <v>8.4</v>
      </c>
      <c r="H11" s="5"/>
      <c r="I11" s="6">
        <f t="shared" si="1"/>
        <v>0</v>
      </c>
      <c r="J11" s="6">
        <f>(H11/H6)</f>
        <v>0</v>
      </c>
      <c r="K11" s="6" t="e">
        <f t="shared" si="2"/>
        <v>#DIV/0!</v>
      </c>
      <c r="L11" s="6">
        <f t="shared" si="3"/>
        <v>0</v>
      </c>
    </row>
    <row r="12" spans="1:15" s="12" customFormat="1" ht="41.1" customHeight="1" x14ac:dyDescent="0.25">
      <c r="A12" s="3" t="s">
        <v>24</v>
      </c>
      <c r="B12" s="4" t="s">
        <v>25</v>
      </c>
      <c r="C12" s="5">
        <v>16646</v>
      </c>
      <c r="D12" s="5">
        <v>1137.8900000000001</v>
      </c>
      <c r="E12" s="6">
        <f t="shared" si="0"/>
        <v>6.8358164123513157E-2</v>
      </c>
      <c r="F12" s="6">
        <f>(D12/D6)</f>
        <v>2.2020743688018339E-2</v>
      </c>
      <c r="G12" s="5">
        <v>16436.400000000001</v>
      </c>
      <c r="H12" s="5">
        <v>873.63</v>
      </c>
      <c r="I12" s="6">
        <f t="shared" si="1"/>
        <v>5.3152150105862592E-2</v>
      </c>
      <c r="J12" s="6">
        <f>(H12/H6)</f>
        <v>1.4179319711417905E-2</v>
      </c>
      <c r="K12" s="6">
        <f t="shared" si="2"/>
        <v>1.3024850337099232</v>
      </c>
      <c r="L12" s="6">
        <f t="shared" si="3"/>
        <v>1.5206014017650565E-2</v>
      </c>
    </row>
    <row r="13" spans="1:15" s="12" customFormat="1" ht="21" customHeight="1" x14ac:dyDescent="0.25">
      <c r="A13" s="3" t="s">
        <v>26</v>
      </c>
      <c r="B13" s="4" t="s">
        <v>27</v>
      </c>
      <c r="C13" s="5">
        <v>400</v>
      </c>
      <c r="D13" s="5"/>
      <c r="E13" s="6">
        <f t="shared" si="0"/>
        <v>0</v>
      </c>
      <c r="F13" s="6">
        <f>(D13/D6)</f>
        <v>0</v>
      </c>
      <c r="G13" s="5">
        <v>4000</v>
      </c>
      <c r="H13" s="5"/>
      <c r="I13" s="6">
        <f t="shared" si="1"/>
        <v>0</v>
      </c>
      <c r="J13" s="6">
        <f>(H13/H6)</f>
        <v>0</v>
      </c>
      <c r="K13" s="6" t="e">
        <f t="shared" si="2"/>
        <v>#DIV/0!</v>
      </c>
      <c r="L13" s="6">
        <f t="shared" si="3"/>
        <v>0</v>
      </c>
    </row>
    <row r="14" spans="1:15" s="12" customFormat="1" ht="21" customHeight="1" x14ac:dyDescent="0.25">
      <c r="A14" s="3" t="s">
        <v>28</v>
      </c>
      <c r="B14" s="4" t="s">
        <v>29</v>
      </c>
      <c r="C14" s="5">
        <v>2180</v>
      </c>
      <c r="D14" s="5"/>
      <c r="E14" s="6">
        <f t="shared" si="0"/>
        <v>0</v>
      </c>
      <c r="F14" s="6">
        <f>(D14/D6)</f>
        <v>0</v>
      </c>
      <c r="G14" s="5">
        <v>2900</v>
      </c>
      <c r="H14" s="5"/>
      <c r="I14" s="6">
        <f t="shared" si="1"/>
        <v>0</v>
      </c>
      <c r="J14" s="6">
        <f>(H14/H6)</f>
        <v>0</v>
      </c>
      <c r="K14" s="6" t="e">
        <f t="shared" si="2"/>
        <v>#DIV/0!</v>
      </c>
      <c r="L14" s="6">
        <f t="shared" si="3"/>
        <v>0</v>
      </c>
    </row>
    <row r="15" spans="1:15" s="12" customFormat="1" ht="21" customHeight="1" x14ac:dyDescent="0.25">
      <c r="A15" s="3" t="s">
        <v>30</v>
      </c>
      <c r="B15" s="4" t="s">
        <v>31</v>
      </c>
      <c r="C15" s="5">
        <v>50457.55</v>
      </c>
      <c r="D15" s="5">
        <v>3028.38</v>
      </c>
      <c r="E15" s="6">
        <f t="shared" si="0"/>
        <v>6.0018371878935856E-2</v>
      </c>
      <c r="F15" s="6">
        <f>(D15/D6)</f>
        <v>5.8605998620183827E-2</v>
      </c>
      <c r="G15" s="5">
        <v>53286.09</v>
      </c>
      <c r="H15" s="5">
        <v>2779.4</v>
      </c>
      <c r="I15" s="6">
        <f t="shared" si="1"/>
        <v>5.2159953939198769E-2</v>
      </c>
      <c r="J15" s="6">
        <f>(H15/H6)</f>
        <v>4.5110631738739422E-2</v>
      </c>
      <c r="K15" s="6">
        <f t="shared" si="2"/>
        <v>1.0895804849967619</v>
      </c>
      <c r="L15" s="6">
        <f t="shared" si="3"/>
        <v>7.8584179397370862E-3</v>
      </c>
    </row>
    <row r="16" spans="1:15" s="12" customFormat="1" ht="21" customHeight="1" x14ac:dyDescent="0.25">
      <c r="A16" s="7" t="s">
        <v>32</v>
      </c>
      <c r="B16" s="8" t="s">
        <v>33</v>
      </c>
      <c r="C16" s="9">
        <f>SUM(C17:C17)</f>
        <v>1163.0999999999999</v>
      </c>
      <c r="D16" s="9">
        <f>SUM(D17:D17)</f>
        <v>70.55</v>
      </c>
      <c r="E16" s="10">
        <f t="shared" si="0"/>
        <v>6.0656865273837159E-2</v>
      </c>
      <c r="F16" s="10">
        <f>(D16/D6)</f>
        <v>1.3653019775107379E-3</v>
      </c>
      <c r="G16" s="9">
        <f>SUM(G17:G17)</f>
        <v>839.2</v>
      </c>
      <c r="H16" s="9">
        <f>SUM(H17:H17)</f>
        <v>58.45</v>
      </c>
      <c r="I16" s="10">
        <f t="shared" si="1"/>
        <v>6.9649666348903724E-2</v>
      </c>
      <c r="J16" s="10">
        <f>(H16/H6)</f>
        <v>9.4866389333284865E-4</v>
      </c>
      <c r="K16" s="10">
        <f t="shared" si="2"/>
        <v>1.2070145423438836</v>
      </c>
      <c r="L16" s="10">
        <f t="shared" si="3"/>
        <v>-8.9928010750665657E-3</v>
      </c>
    </row>
    <row r="17" spans="1:12" s="12" customFormat="1" ht="21" customHeight="1" x14ac:dyDescent="0.25">
      <c r="A17" s="3" t="s">
        <v>34</v>
      </c>
      <c r="B17" s="4" t="s">
        <v>35</v>
      </c>
      <c r="C17" s="5">
        <v>1163.0999999999999</v>
      </c>
      <c r="D17" s="5">
        <v>70.55</v>
      </c>
      <c r="E17" s="6">
        <f t="shared" si="0"/>
        <v>6.0656865273837159E-2</v>
      </c>
      <c r="F17" s="6">
        <f>(D17/D6)</f>
        <v>1.3653019775107379E-3</v>
      </c>
      <c r="G17" s="5">
        <v>839.2</v>
      </c>
      <c r="H17" s="5">
        <v>58.45</v>
      </c>
      <c r="I17" s="6">
        <f t="shared" si="1"/>
        <v>6.9649666348903724E-2</v>
      </c>
      <c r="J17" s="6">
        <f>(H17/H6)</f>
        <v>9.4866389333284865E-4</v>
      </c>
      <c r="K17" s="6">
        <f t="shared" si="2"/>
        <v>1.2070145423438836</v>
      </c>
      <c r="L17" s="6">
        <f t="shared" si="3"/>
        <v>-8.9928010750665657E-3</v>
      </c>
    </row>
    <row r="18" spans="1:12" s="12" customFormat="1" ht="41.1" customHeight="1" x14ac:dyDescent="0.25">
      <c r="A18" s="7" t="s">
        <v>36</v>
      </c>
      <c r="B18" s="8" t="s">
        <v>37</v>
      </c>
      <c r="C18" s="9">
        <f>SUM(C19:C20)</f>
        <v>33205.040000000001</v>
      </c>
      <c r="D18" s="9">
        <f>SUM(D19:D20)</f>
        <v>2525.27</v>
      </c>
      <c r="E18" s="10">
        <f t="shared" si="0"/>
        <v>7.6050804335727348E-2</v>
      </c>
      <c r="F18" s="10">
        <f>(D18/D6)</f>
        <v>4.8869682845478969E-2</v>
      </c>
      <c r="G18" s="9">
        <f>SUM(G19:G20)</f>
        <v>26376.57</v>
      </c>
      <c r="H18" s="9">
        <f>SUM(H19:H20)</f>
        <v>1774.55</v>
      </c>
      <c r="I18" s="10">
        <f t="shared" si="1"/>
        <v>6.7277511822045097E-2</v>
      </c>
      <c r="J18" s="10">
        <f>(H18/H6)</f>
        <v>2.8801565644376498E-2</v>
      </c>
      <c r="K18" s="10">
        <f t="shared" si="2"/>
        <v>1.4230480967005721</v>
      </c>
      <c r="L18" s="10">
        <f t="shared" si="3"/>
        <v>8.7732925136822515E-3</v>
      </c>
    </row>
    <row r="19" spans="1:12" s="12" customFormat="1" ht="23.25" customHeight="1" x14ac:dyDescent="0.25">
      <c r="A19" s="3" t="s">
        <v>105</v>
      </c>
      <c r="B19" s="4" t="s">
        <v>38</v>
      </c>
      <c r="C19" s="5">
        <v>11974.5</v>
      </c>
      <c r="D19" s="5">
        <v>1147.6199999999999</v>
      </c>
      <c r="E19" s="6">
        <f t="shared" si="0"/>
        <v>9.5838657146436163E-2</v>
      </c>
      <c r="F19" s="6">
        <f>(D19/D6)</f>
        <v>2.2209041182577931E-2</v>
      </c>
      <c r="G19" s="5">
        <v>10692.6</v>
      </c>
      <c r="H19" s="5">
        <v>776.42</v>
      </c>
      <c r="I19" s="6">
        <f t="shared" si="1"/>
        <v>7.2612835044797333E-2</v>
      </c>
      <c r="J19" s="6">
        <f>(H19/H6)</f>
        <v>1.2601567494636274E-2</v>
      </c>
      <c r="K19" s="6">
        <f t="shared" si="2"/>
        <v>1.4780917544627907</v>
      </c>
      <c r="L19" s="6">
        <f t="shared" si="3"/>
        <v>2.3225822101638829E-2</v>
      </c>
    </row>
    <row r="20" spans="1:12" s="12" customFormat="1" ht="47.25" customHeight="1" x14ac:dyDescent="0.25">
      <c r="A20" s="3" t="s">
        <v>106</v>
      </c>
      <c r="B20" s="4" t="s">
        <v>39</v>
      </c>
      <c r="C20" s="5">
        <v>21230.54</v>
      </c>
      <c r="D20" s="5">
        <v>1377.65</v>
      </c>
      <c r="E20" s="6">
        <f t="shared" si="0"/>
        <v>6.4890012218247861E-2</v>
      </c>
      <c r="F20" s="6">
        <f>(D20/D6)</f>
        <v>2.6660641662901038E-2</v>
      </c>
      <c r="G20" s="5">
        <v>15683.97</v>
      </c>
      <c r="H20" s="5">
        <v>998.13</v>
      </c>
      <c r="I20" s="6">
        <f t="shared" si="1"/>
        <v>6.3640137031631655E-2</v>
      </c>
      <c r="J20" s="6">
        <f>(H20/H6)</f>
        <v>1.6199998149740224E-2</v>
      </c>
      <c r="K20" s="6">
        <f t="shared" si="2"/>
        <v>1.3802310320298961</v>
      </c>
      <c r="L20" s="6">
        <f t="shared" si="3"/>
        <v>1.2498751866162061E-3</v>
      </c>
    </row>
    <row r="21" spans="1:12" s="12" customFormat="1" ht="21" customHeight="1" x14ac:dyDescent="0.25">
      <c r="A21" s="7" t="s">
        <v>40</v>
      </c>
      <c r="B21" s="8" t="s">
        <v>41</v>
      </c>
      <c r="C21" s="9">
        <f>SUM(C22:C26)</f>
        <v>49845.539999999994</v>
      </c>
      <c r="D21" s="9">
        <f>SUM(D22:D26)</f>
        <v>2303.75</v>
      </c>
      <c r="E21" s="10">
        <f t="shared" si="0"/>
        <v>4.6217775953475482E-2</v>
      </c>
      <c r="F21" s="10">
        <f>(D21/D6)</f>
        <v>4.4582770101918676E-2</v>
      </c>
      <c r="G21" s="9">
        <f>SUM(G22:G26)</f>
        <v>66724.55</v>
      </c>
      <c r="H21" s="9">
        <f>SUM(H22:H26)</f>
        <v>1087.31</v>
      </c>
      <c r="I21" s="10">
        <f t="shared" si="1"/>
        <v>1.6295501430882636E-2</v>
      </c>
      <c r="J21" s="10">
        <f>(H21/H6)</f>
        <v>1.764742066483729E-2</v>
      </c>
      <c r="K21" s="10">
        <f t="shared" si="2"/>
        <v>2.118760978929652</v>
      </c>
      <c r="L21" s="10">
        <f t="shared" si="3"/>
        <v>2.9922274522592846E-2</v>
      </c>
    </row>
    <row r="22" spans="1:12" s="12" customFormat="1" ht="21" customHeight="1" x14ac:dyDescent="0.25">
      <c r="A22" s="3" t="s">
        <v>42</v>
      </c>
      <c r="B22" s="4" t="s">
        <v>43</v>
      </c>
      <c r="C22" s="5">
        <v>6373.9</v>
      </c>
      <c r="D22" s="5">
        <v>364.81</v>
      </c>
      <c r="E22" s="6">
        <f t="shared" si="0"/>
        <v>5.7234973877845589E-2</v>
      </c>
      <c r="F22" s="6">
        <f>(D22/D6)</f>
        <v>7.0598981490530453E-3</v>
      </c>
      <c r="G22" s="5">
        <v>16827.2</v>
      </c>
      <c r="H22" s="5">
        <v>344.09</v>
      </c>
      <c r="I22" s="6">
        <f t="shared" si="1"/>
        <v>2.0448440619948653E-2</v>
      </c>
      <c r="J22" s="6">
        <f>(H22/H6)</f>
        <v>5.584700753753633E-3</v>
      </c>
      <c r="K22" s="6">
        <f t="shared" si="2"/>
        <v>1.0602168037432067</v>
      </c>
      <c r="L22" s="6">
        <f t="shared" si="3"/>
        <v>3.6786533257896936E-2</v>
      </c>
    </row>
    <row r="23" spans="1:12" s="12" customFormat="1" ht="21" customHeight="1" x14ac:dyDescent="0.25">
      <c r="A23" s="3" t="s">
        <v>44</v>
      </c>
      <c r="B23" s="4" t="s">
        <v>45</v>
      </c>
      <c r="C23" s="5">
        <v>6210</v>
      </c>
      <c r="D23" s="5">
        <v>523.13</v>
      </c>
      <c r="E23" s="6">
        <f t="shared" si="0"/>
        <v>8.4239935587761675E-2</v>
      </c>
      <c r="F23" s="6">
        <f>(D23/D6)</f>
        <v>1.0123748029697979E-2</v>
      </c>
      <c r="G23" s="5">
        <v>6188.7</v>
      </c>
      <c r="H23" s="5">
        <v>77.73</v>
      </c>
      <c r="I23" s="6">
        <f t="shared" si="1"/>
        <v>1.2559988365892677E-2</v>
      </c>
      <c r="J23" s="6">
        <f>(H23/H6)</f>
        <v>1.2615850201670201E-3</v>
      </c>
      <c r="K23" s="6">
        <f t="shared" si="2"/>
        <v>6.7300913418242629</v>
      </c>
      <c r="L23" s="6">
        <f t="shared" si="3"/>
        <v>7.1679947221869003E-2</v>
      </c>
    </row>
    <row r="24" spans="1:12" s="12" customFormat="1" ht="21" customHeight="1" x14ac:dyDescent="0.25">
      <c r="A24" s="3" t="s">
        <v>46</v>
      </c>
      <c r="B24" s="4" t="s">
        <v>47</v>
      </c>
      <c r="C24" s="5">
        <v>27324.84</v>
      </c>
      <c r="D24" s="5">
        <v>743.9</v>
      </c>
      <c r="E24" s="6">
        <f t="shared" si="0"/>
        <v>2.7224313115831601E-2</v>
      </c>
      <c r="F24" s="6">
        <f>(D24/D6)</f>
        <v>1.4396146577891396E-2</v>
      </c>
      <c r="G24" s="5">
        <v>33346.15</v>
      </c>
      <c r="H24" s="5">
        <v>0.65</v>
      </c>
      <c r="I24" s="6">
        <f t="shared" si="1"/>
        <v>1.9492505131776833E-5</v>
      </c>
      <c r="J24" s="6">
        <f>(H24/H6)</f>
        <v>1.0549726786421756E-5</v>
      </c>
      <c r="K24" s="6">
        <f t="shared" si="2"/>
        <v>1144.4615384615383</v>
      </c>
      <c r="L24" s="6">
        <f t="shared" si="3"/>
        <v>2.7204820610699825E-2</v>
      </c>
    </row>
    <row r="25" spans="1:12" s="12" customFormat="1" ht="21" customHeight="1" x14ac:dyDescent="0.25">
      <c r="A25" s="3" t="s">
        <v>48</v>
      </c>
      <c r="B25" s="4" t="s">
        <v>49</v>
      </c>
      <c r="C25" s="5">
        <v>660</v>
      </c>
      <c r="D25" s="5"/>
      <c r="E25" s="6">
        <f t="shared" si="0"/>
        <v>0</v>
      </c>
      <c r="F25" s="6">
        <f>(D25/D6)</f>
        <v>0</v>
      </c>
      <c r="G25" s="5">
        <v>564</v>
      </c>
      <c r="H25" s="5">
        <v>15</v>
      </c>
      <c r="I25" s="6">
        <f t="shared" si="1"/>
        <v>2.6595744680851064E-2</v>
      </c>
      <c r="J25" s="6">
        <f>(H25/H6)</f>
        <v>2.4345523353280971E-4</v>
      </c>
      <c r="K25" s="6">
        <f t="shared" si="2"/>
        <v>0</v>
      </c>
      <c r="L25" s="6">
        <f t="shared" si="3"/>
        <v>-2.6595744680851064E-2</v>
      </c>
    </row>
    <row r="26" spans="1:12" s="12" customFormat="1" ht="21" customHeight="1" x14ac:dyDescent="0.25">
      <c r="A26" s="3" t="s">
        <v>50</v>
      </c>
      <c r="B26" s="4" t="s">
        <v>51</v>
      </c>
      <c r="C26" s="5">
        <v>9276.7999999999993</v>
      </c>
      <c r="D26" s="5">
        <v>671.91</v>
      </c>
      <c r="E26" s="6">
        <f t="shared" si="0"/>
        <v>7.2429070369092796E-2</v>
      </c>
      <c r="F26" s="6">
        <f>(D26/D6)</f>
        <v>1.3002977345276258E-2</v>
      </c>
      <c r="G26" s="5">
        <v>9798.5</v>
      </c>
      <c r="H26" s="5">
        <v>649.84</v>
      </c>
      <c r="I26" s="6">
        <f t="shared" si="1"/>
        <v>6.6320355156401486E-2</v>
      </c>
      <c r="J26" s="6">
        <f>(H26/H6)</f>
        <v>1.0547129930597405E-2</v>
      </c>
      <c r="K26" s="6">
        <f t="shared" si="2"/>
        <v>1.0339622060814968</v>
      </c>
      <c r="L26" s="6">
        <f t="shared" si="3"/>
        <v>6.1087152126913097E-3</v>
      </c>
    </row>
    <row r="27" spans="1:12" s="12" customFormat="1" ht="21" customHeight="1" x14ac:dyDescent="0.25">
      <c r="A27" s="7" t="s">
        <v>52</v>
      </c>
      <c r="B27" s="8" t="s">
        <v>53</v>
      </c>
      <c r="C27" s="9">
        <f>SUM(C28:C31)</f>
        <v>50670.16</v>
      </c>
      <c r="D27" s="9">
        <f>SUM(D28:D31)</f>
        <v>1457.12</v>
      </c>
      <c r="E27" s="10">
        <f t="shared" si="0"/>
        <v>2.8756964651384557E-2</v>
      </c>
      <c r="F27" s="10">
        <f>(D27/D6)</f>
        <v>2.8198565803975145E-2</v>
      </c>
      <c r="G27" s="9">
        <f>SUM(G28:G31)</f>
        <v>67409.040000000008</v>
      </c>
      <c r="H27" s="9">
        <f>SUM(H28:H31)</f>
        <v>2119.29</v>
      </c>
      <c r="I27" s="10">
        <f t="shared" si="1"/>
        <v>3.143925503166934E-2</v>
      </c>
      <c r="J27" s="10">
        <f>(H27/H6)</f>
        <v>3.4396816124916553E-2</v>
      </c>
      <c r="K27" s="10">
        <f t="shared" si="2"/>
        <v>0.68755101944519148</v>
      </c>
      <c r="L27" s="10">
        <f t="shared" si="3"/>
        <v>-2.6822903802847832E-3</v>
      </c>
    </row>
    <row r="28" spans="1:12" s="12" customFormat="1" ht="21" customHeight="1" x14ac:dyDescent="0.25">
      <c r="A28" s="3" t="s">
        <v>54</v>
      </c>
      <c r="B28" s="4" t="s">
        <v>55</v>
      </c>
      <c r="C28" s="5">
        <v>11926.85</v>
      </c>
      <c r="D28" s="5"/>
      <c r="E28" s="6">
        <f t="shared" si="0"/>
        <v>0</v>
      </c>
      <c r="F28" s="6">
        <f>(D28/D6)</f>
        <v>0</v>
      </c>
      <c r="G28" s="5">
        <v>5429.26</v>
      </c>
      <c r="H28" s="5">
        <v>215.32</v>
      </c>
      <c r="I28" s="6">
        <f t="shared" si="1"/>
        <v>3.965918007242239E-2</v>
      </c>
      <c r="J28" s="6">
        <f>(H28/H6)</f>
        <v>3.4947187256189724E-3</v>
      </c>
      <c r="K28" s="6">
        <f t="shared" si="2"/>
        <v>0</v>
      </c>
      <c r="L28" s="6">
        <f t="shared" si="3"/>
        <v>-3.965918007242239E-2</v>
      </c>
    </row>
    <row r="29" spans="1:12" s="12" customFormat="1" ht="21" customHeight="1" x14ac:dyDescent="0.25">
      <c r="A29" s="3" t="s">
        <v>56</v>
      </c>
      <c r="B29" s="4" t="s">
        <v>57</v>
      </c>
      <c r="C29" s="5">
        <v>3159.5</v>
      </c>
      <c r="D29" s="5"/>
      <c r="E29" s="6">
        <f t="shared" si="0"/>
        <v>0</v>
      </c>
      <c r="F29" s="6">
        <f>(D29/D6)</f>
        <v>0</v>
      </c>
      <c r="G29" s="5">
        <v>19202.86</v>
      </c>
      <c r="H29" s="5"/>
      <c r="I29" s="6">
        <f t="shared" si="1"/>
        <v>0</v>
      </c>
      <c r="J29" s="6">
        <f>(H29/H6)</f>
        <v>0</v>
      </c>
      <c r="K29" s="6" t="e">
        <f t="shared" si="2"/>
        <v>#DIV/0!</v>
      </c>
      <c r="L29" s="6">
        <f t="shared" si="3"/>
        <v>0</v>
      </c>
    </row>
    <row r="30" spans="1:12" s="12" customFormat="1" ht="21" customHeight="1" x14ac:dyDescent="0.25">
      <c r="A30" s="3" t="s">
        <v>58</v>
      </c>
      <c r="B30" s="4" t="s">
        <v>59</v>
      </c>
      <c r="C30" s="5">
        <v>30001.98</v>
      </c>
      <c r="D30" s="5">
        <v>1104.82</v>
      </c>
      <c r="E30" s="6">
        <f t="shared" si="0"/>
        <v>3.6824902889742606E-2</v>
      </c>
      <c r="F30" s="6">
        <f>(D30/D6)</f>
        <v>2.1380764433641581E-2</v>
      </c>
      <c r="G30" s="5">
        <v>32517.96</v>
      </c>
      <c r="H30" s="5">
        <v>1221.27</v>
      </c>
      <c r="I30" s="6">
        <f t="shared" si="1"/>
        <v>3.755678400490068E-2</v>
      </c>
      <c r="J30" s="6">
        <f>(H30/H6)</f>
        <v>1.9821638203774302E-2</v>
      </c>
      <c r="K30" s="6">
        <f t="shared" si="2"/>
        <v>0.90464843973896025</v>
      </c>
      <c r="L30" s="6">
        <f t="shared" si="3"/>
        <v>-7.3188111515807425E-4</v>
      </c>
    </row>
    <row r="31" spans="1:12" s="12" customFormat="1" ht="21" customHeight="1" x14ac:dyDescent="0.25">
      <c r="A31" s="3" t="s">
        <v>60</v>
      </c>
      <c r="B31" s="4" t="s">
        <v>61</v>
      </c>
      <c r="C31" s="5">
        <v>5581.83</v>
      </c>
      <c r="D31" s="5">
        <v>352.3</v>
      </c>
      <c r="E31" s="6">
        <f t="shared" si="0"/>
        <v>6.3115501546983699E-2</v>
      </c>
      <c r="F31" s="6">
        <f>(D31/D6)</f>
        <v>6.8178013703335651E-3</v>
      </c>
      <c r="G31" s="5">
        <v>10258.959999999999</v>
      </c>
      <c r="H31" s="5">
        <v>682.7</v>
      </c>
      <c r="I31" s="6">
        <f t="shared" si="1"/>
        <v>6.6546706488766899E-2</v>
      </c>
      <c r="J31" s="6">
        <f>(H31/H6)</f>
        <v>1.1080459195523281E-2</v>
      </c>
      <c r="K31" s="6">
        <f t="shared" si="2"/>
        <v>0.5160392558957082</v>
      </c>
      <c r="L31" s="6">
        <f t="shared" si="3"/>
        <v>-3.4312049417832002E-3</v>
      </c>
    </row>
    <row r="32" spans="1:12" s="12" customFormat="1" ht="21" customHeight="1" x14ac:dyDescent="0.25">
      <c r="A32" s="7" t="s">
        <v>62</v>
      </c>
      <c r="B32" s="8" t="s">
        <v>63</v>
      </c>
      <c r="C32" s="9">
        <f>SUM(C33:C36)</f>
        <v>606149.81000000006</v>
      </c>
      <c r="D32" s="9">
        <f>SUM(D33:D36)</f>
        <v>27142.17</v>
      </c>
      <c r="E32" s="10">
        <f t="shared" si="0"/>
        <v>4.4777989784406592E-2</v>
      </c>
      <c r="F32" s="10">
        <f>(D32/D6)</f>
        <v>0.52526234408125616</v>
      </c>
      <c r="G32" s="9">
        <f>SUM(G33:G36)</f>
        <v>674118.77</v>
      </c>
      <c r="H32" s="9">
        <f>SUM(H33:H36)</f>
        <v>38692.33</v>
      </c>
      <c r="I32" s="10">
        <f t="shared" si="1"/>
        <v>5.7396903515978349E-2</v>
      </c>
      <c r="J32" s="10">
        <f>(H32/H6)</f>
        <v>0.62799001573856938</v>
      </c>
      <c r="K32" s="10">
        <f t="shared" si="2"/>
        <v>0.70148709059392389</v>
      </c>
      <c r="L32" s="10">
        <f t="shared" si="3"/>
        <v>-1.2618913731571757E-2</v>
      </c>
    </row>
    <row r="33" spans="1:12" s="12" customFormat="1" ht="21" customHeight="1" x14ac:dyDescent="0.25">
      <c r="A33" s="3" t="s">
        <v>64</v>
      </c>
      <c r="B33" s="4" t="s">
        <v>65</v>
      </c>
      <c r="C33" s="5">
        <v>239137.21</v>
      </c>
      <c r="D33" s="5">
        <v>7328.64</v>
      </c>
      <c r="E33" s="6">
        <f t="shared" si="0"/>
        <v>3.0646171710374981E-2</v>
      </c>
      <c r="F33" s="6">
        <f>(D33/D6)</f>
        <v>0.14182575031132949</v>
      </c>
      <c r="G33" s="5">
        <v>174635.31</v>
      </c>
      <c r="H33" s="5">
        <v>13279.15</v>
      </c>
      <c r="I33" s="6">
        <f t="shared" si="1"/>
        <v>7.6039318738003209E-2</v>
      </c>
      <c r="J33" s="6">
        <f>(H33/H6)</f>
        <v>0.21552523762448067</v>
      </c>
      <c r="K33" s="6">
        <f t="shared" si="2"/>
        <v>0.55189074601913535</v>
      </c>
      <c r="L33" s="6">
        <f t="shared" si="3"/>
        <v>-4.5393147027628228E-2</v>
      </c>
    </row>
    <row r="34" spans="1:12" s="12" customFormat="1" ht="21" customHeight="1" x14ac:dyDescent="0.25">
      <c r="A34" s="3" t="s">
        <v>66</v>
      </c>
      <c r="B34" s="4" t="s">
        <v>67</v>
      </c>
      <c r="C34" s="5">
        <v>277970.71000000002</v>
      </c>
      <c r="D34" s="5">
        <v>14794</v>
      </c>
      <c r="E34" s="6">
        <f t="shared" si="0"/>
        <v>5.3221434733177461E-2</v>
      </c>
      <c r="F34" s="6">
        <f>(D34/D6)</f>
        <v>0.28629734167673787</v>
      </c>
      <c r="G34" s="5">
        <v>414151.67999999999</v>
      </c>
      <c r="H34" s="5">
        <v>20517.400000000001</v>
      </c>
      <c r="I34" s="6">
        <f t="shared" si="1"/>
        <v>4.9540786602628298E-2</v>
      </c>
      <c r="J34" s="6">
        <f>(H34/H6)</f>
        <v>0.33300456056573802</v>
      </c>
      <c r="K34" s="6">
        <f t="shared" si="2"/>
        <v>0.72104652636298938</v>
      </c>
      <c r="L34" s="6">
        <f t="shared" si="3"/>
        <v>3.6806481305491634E-3</v>
      </c>
    </row>
    <row r="35" spans="1:12" s="12" customFormat="1" ht="21" customHeight="1" x14ac:dyDescent="0.25">
      <c r="A35" s="3" t="s">
        <v>68</v>
      </c>
      <c r="B35" s="4">
        <v>703</v>
      </c>
      <c r="C35" s="5">
        <v>31225.23</v>
      </c>
      <c r="D35" s="5">
        <v>2180.19</v>
      </c>
      <c r="E35" s="6">
        <f t="shared" si="0"/>
        <v>6.9821423252927201E-2</v>
      </c>
      <c r="F35" s="6">
        <f>(D35/D7)</f>
        <v>0.27163008701372482</v>
      </c>
      <c r="G35" s="5">
        <v>24726.77</v>
      </c>
      <c r="H35" s="5">
        <v>1770.13</v>
      </c>
      <c r="I35" s="6">
        <f t="shared" si="1"/>
        <v>7.1587595144857172E-2</v>
      </c>
      <c r="J35" s="6">
        <f>(H35/H7)</f>
        <v>0.24710441418917317</v>
      </c>
      <c r="K35" s="6">
        <f t="shared" si="2"/>
        <v>1.2316553021529493</v>
      </c>
      <c r="L35" s="6">
        <f t="shared" si="3"/>
        <v>-1.7661718919299713E-3</v>
      </c>
    </row>
    <row r="36" spans="1:12" s="12" customFormat="1" ht="21" customHeight="1" x14ac:dyDescent="0.25">
      <c r="A36" s="3" t="s">
        <v>69</v>
      </c>
      <c r="B36" s="4" t="s">
        <v>70</v>
      </c>
      <c r="C36" s="5">
        <v>57816.66</v>
      </c>
      <c r="D36" s="5">
        <v>2839.34</v>
      </c>
      <c r="E36" s="6">
        <f t="shared" si="0"/>
        <v>4.9109374356803036E-2</v>
      </c>
      <c r="F36" s="6">
        <f>(D36/D6)</f>
        <v>5.4947647297311678E-2</v>
      </c>
      <c r="G36" s="5">
        <v>60605.01</v>
      </c>
      <c r="H36" s="5">
        <v>3125.65</v>
      </c>
      <c r="I36" s="6">
        <f t="shared" si="1"/>
        <v>5.1574119037353511E-2</v>
      </c>
      <c r="J36" s="6">
        <f>(H36/H6)</f>
        <v>5.073039004612178E-2</v>
      </c>
      <c r="K36" s="6">
        <f t="shared" si="2"/>
        <v>0.9083998528306112</v>
      </c>
      <c r="L36" s="6">
        <f t="shared" si="3"/>
        <v>-2.464744680550475E-3</v>
      </c>
    </row>
    <row r="37" spans="1:12" s="12" customFormat="1" ht="21" customHeight="1" x14ac:dyDescent="0.25">
      <c r="A37" s="7" t="s">
        <v>71</v>
      </c>
      <c r="B37" s="8" t="s">
        <v>72</v>
      </c>
      <c r="C37" s="9">
        <f>SUM(C38:C40)</f>
        <v>122865.62999999999</v>
      </c>
      <c r="D37" s="9">
        <f>SUM(D38:D40)</f>
        <v>7879.6399999999994</v>
      </c>
      <c r="E37" s="10">
        <f t="shared" si="0"/>
        <v>6.4132174311074625E-2</v>
      </c>
      <c r="F37" s="10">
        <f>(D37/D6)</f>
        <v>0.15248884584086053</v>
      </c>
      <c r="G37" s="9">
        <f>SUM(G38:G40)</f>
        <v>120923.31999999999</v>
      </c>
      <c r="H37" s="9">
        <f>SUM(H38:H40)</f>
        <v>9302.2900000000009</v>
      </c>
      <c r="I37" s="10">
        <f t="shared" si="1"/>
        <v>7.6927179968264203E-2</v>
      </c>
      <c r="J37" s="10">
        <f>(H37/H6)</f>
        <v>0.15097941228932804</v>
      </c>
      <c r="K37" s="10">
        <f t="shared" si="2"/>
        <v>0.84706454002186549</v>
      </c>
      <c r="L37" s="10">
        <f t="shared" si="3"/>
        <v>-1.2795005657189579E-2</v>
      </c>
    </row>
    <row r="38" spans="1:12" s="12" customFormat="1" ht="21" customHeight="1" x14ac:dyDescent="0.25">
      <c r="A38" s="3" t="s">
        <v>73</v>
      </c>
      <c r="B38" s="4" t="s">
        <v>74</v>
      </c>
      <c r="C38" s="5">
        <v>79308.39</v>
      </c>
      <c r="D38" s="5">
        <v>6232.44</v>
      </c>
      <c r="E38" s="6">
        <f t="shared" si="0"/>
        <v>7.8584876076793389E-2</v>
      </c>
      <c r="F38" s="6">
        <f>(D38/D6)</f>
        <v>0.12061180236310451</v>
      </c>
      <c r="G38" s="5">
        <v>80003.12</v>
      </c>
      <c r="H38" s="5">
        <v>6258.66</v>
      </c>
      <c r="I38" s="6">
        <f t="shared" si="1"/>
        <v>7.8230199022238142E-2</v>
      </c>
      <c r="J38" s="6">
        <f>(H38/H6)</f>
        <v>0.10158023546016366</v>
      </c>
      <c r="K38" s="6">
        <f t="shared" si="2"/>
        <v>0.99581060482595307</v>
      </c>
      <c r="L38" s="6">
        <f t="shared" si="3"/>
        <v>3.546770545552469E-4</v>
      </c>
    </row>
    <row r="39" spans="1:12" s="12" customFormat="1" ht="21" customHeight="1" x14ac:dyDescent="0.25">
      <c r="A39" s="3" t="s">
        <v>75</v>
      </c>
      <c r="B39" s="4" t="s">
        <v>76</v>
      </c>
      <c r="C39" s="5">
        <v>451.18</v>
      </c>
      <c r="D39" s="5">
        <v>29.29</v>
      </c>
      <c r="E39" s="6">
        <f t="shared" si="0"/>
        <v>6.4918657741921182E-2</v>
      </c>
      <c r="F39" s="6">
        <f>(D39/D6)</f>
        <v>5.6682770972770401E-4</v>
      </c>
      <c r="G39" s="5">
        <v>759.7</v>
      </c>
      <c r="H39" s="5">
        <v>31.02</v>
      </c>
      <c r="I39" s="6">
        <f t="shared" si="1"/>
        <v>4.0831907331841513E-2</v>
      </c>
      <c r="J39" s="6">
        <f>(H39/H6)</f>
        <v>5.0346542294585047E-4</v>
      </c>
      <c r="K39" s="6">
        <f t="shared" si="2"/>
        <v>0.94422952933591231</v>
      </c>
      <c r="L39" s="6">
        <f t="shared" si="3"/>
        <v>2.4086750410079669E-2</v>
      </c>
    </row>
    <row r="40" spans="1:12" s="12" customFormat="1" ht="21" customHeight="1" x14ac:dyDescent="0.25">
      <c r="A40" s="3" t="s">
        <v>77</v>
      </c>
      <c r="B40" s="4" t="s">
        <v>78</v>
      </c>
      <c r="C40" s="5">
        <v>43106.06</v>
      </c>
      <c r="D40" s="5">
        <v>1617.91</v>
      </c>
      <c r="E40" s="6">
        <f t="shared" si="0"/>
        <v>3.7533237786056071E-2</v>
      </c>
      <c r="F40" s="6">
        <f>(D40/D6)</f>
        <v>3.1310215768028324E-2</v>
      </c>
      <c r="G40" s="5">
        <v>40160.5</v>
      </c>
      <c r="H40" s="5">
        <v>3012.61</v>
      </c>
      <c r="I40" s="6">
        <f t="shared" si="1"/>
        <v>7.501425530060632E-2</v>
      </c>
      <c r="J40" s="6">
        <f>(H40/H6)</f>
        <v>4.8895711406218532E-2</v>
      </c>
      <c r="K40" s="6">
        <f t="shared" si="2"/>
        <v>0.53704595018937074</v>
      </c>
      <c r="L40" s="6">
        <f t="shared" si="3"/>
        <v>-3.7481017514550248E-2</v>
      </c>
    </row>
    <row r="41" spans="1:12" s="12" customFormat="1" ht="21" customHeight="1" x14ac:dyDescent="0.25">
      <c r="A41" s="7" t="s">
        <v>79</v>
      </c>
      <c r="B41" s="8" t="s">
        <v>80</v>
      </c>
      <c r="C41" s="9">
        <f>SUM(C42:C45)</f>
        <v>29978.670000000002</v>
      </c>
      <c r="D41" s="9">
        <f>SUM(D42:D45)</f>
        <v>1137.56</v>
      </c>
      <c r="E41" s="10">
        <f t="shared" si="0"/>
        <v>3.7945646020987586E-2</v>
      </c>
      <c r="F41" s="10">
        <f>(D41/D6)</f>
        <v>2.201435744205691E-2</v>
      </c>
      <c r="G41" s="9">
        <f>SUM(G42:G45)</f>
        <v>22930.899999999998</v>
      </c>
      <c r="H41" s="9">
        <f>SUM(H42:H45)</f>
        <v>734.04</v>
      </c>
      <c r="I41" s="10">
        <f t="shared" si="1"/>
        <v>3.2010954650711486E-2</v>
      </c>
      <c r="J41" s="10">
        <f>(H41/H6)</f>
        <v>1.1913725308161576E-2</v>
      </c>
      <c r="K41" s="10">
        <f t="shared" si="2"/>
        <v>1.5497248106370225</v>
      </c>
      <c r="L41" s="10">
        <f t="shared" si="3"/>
        <v>5.9346913702761003E-3</v>
      </c>
    </row>
    <row r="42" spans="1:12" s="12" customFormat="1" ht="21" customHeight="1" x14ac:dyDescent="0.25">
      <c r="A42" s="3" t="s">
        <v>81</v>
      </c>
      <c r="B42" s="4" t="s">
        <v>82</v>
      </c>
      <c r="C42" s="5">
        <v>8300</v>
      </c>
      <c r="D42" s="5">
        <v>658.3</v>
      </c>
      <c r="E42" s="6">
        <f t="shared" si="0"/>
        <v>7.9313253012048182E-2</v>
      </c>
      <c r="F42" s="6">
        <f>(D42/D6)</f>
        <v>1.2739593080018694E-2</v>
      </c>
      <c r="G42" s="5">
        <v>6000</v>
      </c>
      <c r="H42" s="5">
        <v>422.94</v>
      </c>
      <c r="I42" s="6">
        <f t="shared" si="1"/>
        <v>7.0489999999999997E-2</v>
      </c>
      <c r="J42" s="6">
        <f>(H42/H6)</f>
        <v>6.8644637646911033E-3</v>
      </c>
      <c r="K42" s="6">
        <f t="shared" si="2"/>
        <v>1.5564855535064075</v>
      </c>
      <c r="L42" s="6">
        <f t="shared" si="3"/>
        <v>8.823253012048185E-3</v>
      </c>
    </row>
    <row r="43" spans="1:12" s="12" customFormat="1" ht="21" customHeight="1" x14ac:dyDescent="0.25">
      <c r="A43" s="3" t="s">
        <v>83</v>
      </c>
      <c r="B43" s="4" t="s">
        <v>84</v>
      </c>
      <c r="C43" s="5">
        <v>3749.67</v>
      </c>
      <c r="D43" s="5">
        <v>400.19</v>
      </c>
      <c r="E43" s="6">
        <f t="shared" si="0"/>
        <v>0.10672672528515842</v>
      </c>
      <c r="F43" s="6">
        <f>(D43/D6)</f>
        <v>7.744581125159777E-3</v>
      </c>
      <c r="G43" s="5">
        <v>410</v>
      </c>
      <c r="H43" s="5">
        <v>100.42</v>
      </c>
      <c r="I43" s="6">
        <f t="shared" si="1"/>
        <v>0.24492682926829268</v>
      </c>
      <c r="J43" s="6">
        <f>(H43/H6)</f>
        <v>1.6298516367576502E-3</v>
      </c>
      <c r="K43" s="6">
        <f t="shared" si="2"/>
        <v>3.9851623182632943</v>
      </c>
      <c r="L43" s="6">
        <f t="shared" si="3"/>
        <v>-0.13820010398313426</v>
      </c>
    </row>
    <row r="44" spans="1:12" s="12" customFormat="1" ht="21" customHeight="1" x14ac:dyDescent="0.25">
      <c r="A44" s="3" t="s">
        <v>85</v>
      </c>
      <c r="B44" s="4" t="s">
        <v>86</v>
      </c>
      <c r="C44" s="5">
        <v>16694.7</v>
      </c>
      <c r="D44" s="5">
        <v>79.069999999999993</v>
      </c>
      <c r="E44" s="6">
        <f t="shared" si="0"/>
        <v>4.736233654992302E-3</v>
      </c>
      <c r="F44" s="6">
        <f>(D44/D6)</f>
        <v>1.5301832368784414E-3</v>
      </c>
      <c r="G44" s="5">
        <v>15443.6</v>
      </c>
      <c r="H44" s="5">
        <v>210.68</v>
      </c>
      <c r="I44" s="6">
        <f t="shared" si="1"/>
        <v>1.3641896967028413E-2</v>
      </c>
      <c r="J44" s="6">
        <f>(H44/H6)</f>
        <v>3.4194099067128237E-3</v>
      </c>
      <c r="K44" s="6">
        <f t="shared" si="2"/>
        <v>0.37530852477691279</v>
      </c>
      <c r="L44" s="6">
        <f t="shared" si="3"/>
        <v>-8.9056633120361099E-3</v>
      </c>
    </row>
    <row r="45" spans="1:12" s="12" customFormat="1" ht="21" customHeight="1" x14ac:dyDescent="0.25">
      <c r="A45" s="3" t="s">
        <v>87</v>
      </c>
      <c r="B45" s="4" t="s">
        <v>88</v>
      </c>
      <c r="C45" s="5">
        <v>1234.3</v>
      </c>
      <c r="D45" s="5"/>
      <c r="E45" s="6">
        <f t="shared" si="0"/>
        <v>0</v>
      </c>
      <c r="F45" s="6">
        <f>(D45/D6)</f>
        <v>0</v>
      </c>
      <c r="G45" s="5">
        <v>1077.3</v>
      </c>
      <c r="H45" s="5"/>
      <c r="I45" s="6">
        <f t="shared" si="1"/>
        <v>0</v>
      </c>
      <c r="J45" s="6">
        <f>(H45/H6)</f>
        <v>0</v>
      </c>
      <c r="K45" s="6" t="e">
        <f t="shared" si="2"/>
        <v>#DIV/0!</v>
      </c>
      <c r="L45" s="6">
        <f t="shared" si="3"/>
        <v>0</v>
      </c>
    </row>
    <row r="46" spans="1:12" s="12" customFormat="1" ht="21" customHeight="1" x14ac:dyDescent="0.25">
      <c r="A46" s="7" t="s">
        <v>89</v>
      </c>
      <c r="B46" s="8" t="s">
        <v>90</v>
      </c>
      <c r="C46" s="9">
        <f>SUM(C47:C48)</f>
        <v>3432.21</v>
      </c>
      <c r="D46" s="9">
        <f>SUM(D47:D48)</f>
        <v>942.05</v>
      </c>
      <c r="E46" s="10">
        <f t="shared" si="0"/>
        <v>0.27447329854525215</v>
      </c>
      <c r="F46" s="10">
        <f>(D46/D6)</f>
        <v>1.8230796993819853E-2</v>
      </c>
      <c r="G46" s="9">
        <f>SUM(G47:G48)</f>
        <v>3502.5</v>
      </c>
      <c r="H46" s="9">
        <f>SUM(H47:H48)</f>
        <v>261.05</v>
      </c>
      <c r="I46" s="10">
        <f t="shared" si="1"/>
        <v>7.4532476802284087E-2</v>
      </c>
      <c r="J46" s="10">
        <f>(H46/H6)</f>
        <v>4.236932580915999E-3</v>
      </c>
      <c r="K46" s="10">
        <f t="shared" si="2"/>
        <v>3.6086956521739126</v>
      </c>
      <c r="L46" s="10">
        <f t="shared" si="3"/>
        <v>0.19994082174296807</v>
      </c>
    </row>
    <row r="47" spans="1:12" s="12" customFormat="1" ht="21" customHeight="1" x14ac:dyDescent="0.25">
      <c r="A47" s="3" t="s">
        <v>91</v>
      </c>
      <c r="B47" s="4" t="s">
        <v>92</v>
      </c>
      <c r="C47" s="5">
        <v>2307.9</v>
      </c>
      <c r="D47" s="5">
        <v>848.05</v>
      </c>
      <c r="E47" s="6">
        <f t="shared" si="0"/>
        <v>0.36745526235972092</v>
      </c>
      <c r="F47" s="6">
        <f>(D47/D6)</f>
        <v>1.6411684507838146E-2</v>
      </c>
      <c r="G47" s="5">
        <v>2342</v>
      </c>
      <c r="H47" s="5">
        <v>169.18</v>
      </c>
      <c r="I47" s="6">
        <f t="shared" si="1"/>
        <v>7.2237403928266442E-2</v>
      </c>
      <c r="J47" s="6">
        <f>(H47/H6)</f>
        <v>2.74585042727205E-3</v>
      </c>
      <c r="K47" s="6">
        <f t="shared" si="2"/>
        <v>5.0127083579619338</v>
      </c>
      <c r="L47" s="6">
        <f t="shared" si="3"/>
        <v>0.29521785843145448</v>
      </c>
    </row>
    <row r="48" spans="1:12" s="12" customFormat="1" ht="21" customHeight="1" x14ac:dyDescent="0.25">
      <c r="A48" s="3" t="s">
        <v>102</v>
      </c>
      <c r="B48" s="4">
        <v>1103</v>
      </c>
      <c r="C48" s="5">
        <v>1124.31</v>
      </c>
      <c r="D48" s="5">
        <v>94</v>
      </c>
      <c r="E48" s="6">
        <f t="shared" si="0"/>
        <v>8.3606834413996148E-2</v>
      </c>
      <c r="F48" s="6"/>
      <c r="G48" s="5">
        <v>1160.5</v>
      </c>
      <c r="H48" s="5">
        <v>91.87</v>
      </c>
      <c r="I48" s="6">
        <f t="shared" si="1"/>
        <v>7.9164153382162858E-2</v>
      </c>
      <c r="J48" s="6">
        <f>(H48/H7)</f>
        <v>1.282475441439857E-2</v>
      </c>
      <c r="K48" s="6">
        <f t="shared" si="2"/>
        <v>1.0231849352345705</v>
      </c>
      <c r="L48" s="6">
        <f t="shared" si="3"/>
        <v>4.4426810318332899E-3</v>
      </c>
    </row>
    <row r="49" spans="1:12" s="12" customFormat="1" ht="21" customHeight="1" x14ac:dyDescent="0.25">
      <c r="A49" s="7" t="s">
        <v>93</v>
      </c>
      <c r="B49" s="8" t="s">
        <v>94</v>
      </c>
      <c r="C49" s="9">
        <f>SUM(C50:C50)</f>
        <v>5761.9</v>
      </c>
      <c r="D49" s="9">
        <f>SUM(D50:D50)</f>
        <v>187.76</v>
      </c>
      <c r="E49" s="10">
        <f t="shared" si="0"/>
        <v>3.2586473211961335E-2</v>
      </c>
      <c r="F49" s="10">
        <f>(D49/D6)</f>
        <v>3.6335804294460121E-3</v>
      </c>
      <c r="G49" s="9">
        <f>SUM(G50:G50)</f>
        <v>4343.5</v>
      </c>
      <c r="H49" s="9">
        <f>SUM(H50:H50)</f>
        <v>419.24</v>
      </c>
      <c r="I49" s="10">
        <f t="shared" si="1"/>
        <v>9.6521238632439277E-2</v>
      </c>
      <c r="J49" s="10">
        <f>(H49/H6)</f>
        <v>6.8044114737530106E-3</v>
      </c>
      <c r="K49" s="10">
        <f t="shared" si="2"/>
        <v>0.44785802881404441</v>
      </c>
      <c r="L49" s="10">
        <f t="shared" si="3"/>
        <v>-6.3934765420477935E-2</v>
      </c>
    </row>
    <row r="50" spans="1:12" s="12" customFormat="1" ht="21" customHeight="1" x14ac:dyDescent="0.25">
      <c r="A50" s="3" t="s">
        <v>95</v>
      </c>
      <c r="B50" s="4" t="s">
        <v>96</v>
      </c>
      <c r="C50" s="5">
        <v>5761.9</v>
      </c>
      <c r="D50" s="5">
        <v>187.76</v>
      </c>
      <c r="E50" s="6">
        <f t="shared" si="0"/>
        <v>3.2586473211961335E-2</v>
      </c>
      <c r="F50" s="6">
        <f>(D50/D6)</f>
        <v>3.6335804294460121E-3</v>
      </c>
      <c r="G50" s="5">
        <v>4343.5</v>
      </c>
      <c r="H50" s="5">
        <v>419.24</v>
      </c>
      <c r="I50" s="6">
        <f t="shared" si="1"/>
        <v>9.6521238632439277E-2</v>
      </c>
      <c r="J50" s="6">
        <f>(H50/H6)</f>
        <v>6.8044114737530106E-3</v>
      </c>
      <c r="K50" s="6">
        <f t="shared" si="2"/>
        <v>0.44785802881404441</v>
      </c>
      <c r="L50" s="6">
        <f t="shared" si="3"/>
        <v>-6.3934765420477935E-2</v>
      </c>
    </row>
    <row r="51" spans="1:12" s="12" customFormat="1" ht="41.1" customHeight="1" x14ac:dyDescent="0.25">
      <c r="A51" s="7" t="s">
        <v>97</v>
      </c>
      <c r="B51" s="8" t="s">
        <v>98</v>
      </c>
      <c r="C51" s="9">
        <f>SUM(C52:C52)</f>
        <v>8.25</v>
      </c>
      <c r="D51" s="9">
        <f>SUM(D52:D52)</f>
        <v>1.36</v>
      </c>
      <c r="E51" s="10">
        <f t="shared" si="0"/>
        <v>0.16484848484848486</v>
      </c>
      <c r="F51" s="10">
        <f>(D51/D6)</f>
        <v>2.6319074265267242E-5</v>
      </c>
      <c r="G51" s="9">
        <f>SUM(G52:G52)</f>
        <v>11</v>
      </c>
      <c r="H51" s="9">
        <f>SUM(H52:H52)</f>
        <v>0.93</v>
      </c>
      <c r="I51" s="10">
        <f t="shared" si="1"/>
        <v>8.4545454545454549E-2</v>
      </c>
      <c r="J51" s="10">
        <f>(H51/H6)</f>
        <v>1.5094224479034204E-5</v>
      </c>
      <c r="K51" s="10">
        <f t="shared" si="2"/>
        <v>1.4623655913978495</v>
      </c>
      <c r="L51" s="10">
        <f t="shared" si="3"/>
        <v>8.0303030303030307E-2</v>
      </c>
    </row>
    <row r="52" spans="1:12" s="12" customFormat="1" ht="21" customHeight="1" x14ac:dyDescent="0.25">
      <c r="A52" s="3" t="s">
        <v>99</v>
      </c>
      <c r="B52" s="4" t="s">
        <v>100</v>
      </c>
      <c r="C52" s="5">
        <v>8.25</v>
      </c>
      <c r="D52" s="5">
        <v>1.36</v>
      </c>
      <c r="E52" s="6">
        <f t="shared" si="0"/>
        <v>0.16484848484848486</v>
      </c>
      <c r="F52" s="6">
        <f>(D52/D6)</f>
        <v>2.6319074265267242E-5</v>
      </c>
      <c r="G52" s="5">
        <v>11</v>
      </c>
      <c r="H52" s="5">
        <v>0.93</v>
      </c>
      <c r="I52" s="6">
        <f t="shared" si="1"/>
        <v>8.4545454545454549E-2</v>
      </c>
      <c r="J52" s="6">
        <f>(H52/H6)</f>
        <v>1.5094224479034204E-5</v>
      </c>
      <c r="K52" s="6">
        <f t="shared" si="2"/>
        <v>1.4623655913978495</v>
      </c>
      <c r="L52" s="6">
        <f t="shared" si="3"/>
        <v>8.0303030303030307E-2</v>
      </c>
    </row>
  </sheetData>
  <mergeCells count="7">
    <mergeCell ref="A1:O1"/>
    <mergeCell ref="A3:O3"/>
    <mergeCell ref="A4:A5"/>
    <mergeCell ref="B4:B5"/>
    <mergeCell ref="C4:F4"/>
    <mergeCell ref="G4:L4"/>
    <mergeCell ref="A2:L2"/>
  </mergeCells>
  <pageMargins left="0.17" right="0.18" top="0.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2021-03-15T11:13:07Z</cp:lastPrinted>
  <dcterms:created xsi:type="dcterms:W3CDTF">2021-03-15T10:46:02Z</dcterms:created>
  <dcterms:modified xsi:type="dcterms:W3CDTF">2026-04-23T13:08:44Z</dcterms:modified>
</cp:coreProperties>
</file>