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6\сентябрь\"/>
    </mc:Choice>
  </mc:AlternateContent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Таблица!$C$6:$L$54</definedName>
  </definedNames>
  <calcPr calcId="162913"/>
</workbook>
</file>

<file path=xl/calcChain.xml><?xml version="1.0" encoding="utf-8"?>
<calcChain xmlns="http://schemas.openxmlformats.org/spreadsheetml/2006/main">
  <c r="H6" i="1" l="1"/>
  <c r="G6" i="1"/>
  <c r="H47" i="1"/>
  <c r="G47" i="1"/>
  <c r="D47" i="1"/>
  <c r="C47" i="1"/>
  <c r="H18" i="1" l="1"/>
  <c r="G18" i="1"/>
  <c r="D18" i="1"/>
  <c r="C18" i="1"/>
  <c r="E13" i="1" l="1"/>
  <c r="K50" i="1"/>
  <c r="I50" i="1"/>
  <c r="E50" i="1" l="1"/>
  <c r="L50" i="1" s="1"/>
  <c r="K23" i="1" l="1"/>
  <c r="E23" i="1"/>
  <c r="E14" i="1"/>
  <c r="I36" i="1"/>
  <c r="K36" i="1" l="1"/>
  <c r="E36" i="1" l="1"/>
  <c r="L36" i="1" s="1"/>
  <c r="H53" i="1"/>
  <c r="H51" i="1"/>
  <c r="H42" i="1"/>
  <c r="H38" i="1"/>
  <c r="H33" i="1"/>
  <c r="H28" i="1"/>
  <c r="H22" i="1"/>
  <c r="H16" i="1"/>
  <c r="H7" i="1"/>
  <c r="J50" i="1" s="1"/>
  <c r="G53" i="1"/>
  <c r="G51" i="1"/>
  <c r="G42" i="1"/>
  <c r="G38" i="1"/>
  <c r="G33" i="1"/>
  <c r="G28" i="1"/>
  <c r="G22" i="1"/>
  <c r="G16" i="1"/>
  <c r="G7" i="1"/>
  <c r="D53" i="1"/>
  <c r="D51" i="1"/>
  <c r="D42" i="1"/>
  <c r="D38" i="1"/>
  <c r="D33" i="1"/>
  <c r="D28" i="1"/>
  <c r="D22" i="1"/>
  <c r="D16" i="1"/>
  <c r="D7" i="1"/>
  <c r="C53" i="1"/>
  <c r="C51" i="1"/>
  <c r="C42" i="1"/>
  <c r="C38" i="1"/>
  <c r="C33" i="1"/>
  <c r="C28" i="1"/>
  <c r="C22" i="1"/>
  <c r="C16" i="1"/>
  <c r="C7" i="1"/>
  <c r="E54" i="1"/>
  <c r="E52" i="1"/>
  <c r="E49" i="1"/>
  <c r="E46" i="1"/>
  <c r="E45" i="1"/>
  <c r="E44" i="1"/>
  <c r="E43" i="1"/>
  <c r="E41" i="1"/>
  <c r="E40" i="1"/>
  <c r="E39" i="1"/>
  <c r="E37" i="1"/>
  <c r="E35" i="1"/>
  <c r="E34" i="1"/>
  <c r="E32" i="1"/>
  <c r="E31" i="1"/>
  <c r="E30" i="1"/>
  <c r="E29" i="1"/>
  <c r="E27" i="1"/>
  <c r="E26" i="1"/>
  <c r="E25" i="1"/>
  <c r="E24" i="1"/>
  <c r="E20" i="1"/>
  <c r="E19" i="1"/>
  <c r="E17" i="1"/>
  <c r="E15" i="1"/>
  <c r="E12" i="1"/>
  <c r="E11" i="1"/>
  <c r="E10" i="1"/>
  <c r="E9" i="1"/>
  <c r="E8" i="1"/>
  <c r="I54" i="1"/>
  <c r="I52" i="1"/>
  <c r="I49" i="1"/>
  <c r="I46" i="1"/>
  <c r="I45" i="1"/>
  <c r="I44" i="1"/>
  <c r="I43" i="1"/>
  <c r="I41" i="1"/>
  <c r="I40" i="1"/>
  <c r="I39" i="1"/>
  <c r="I37" i="1"/>
  <c r="I35" i="1"/>
  <c r="I34" i="1"/>
  <c r="I32" i="1"/>
  <c r="I31" i="1"/>
  <c r="I30" i="1"/>
  <c r="I29" i="1"/>
  <c r="I27" i="1"/>
  <c r="I26" i="1"/>
  <c r="I25" i="1"/>
  <c r="I24" i="1"/>
  <c r="I23" i="1"/>
  <c r="I20" i="1"/>
  <c r="I19" i="1"/>
  <c r="I17" i="1"/>
  <c r="I15" i="1"/>
  <c r="I14" i="1"/>
  <c r="I12" i="1"/>
  <c r="I11" i="1"/>
  <c r="I10" i="1"/>
  <c r="I9" i="1"/>
  <c r="I8" i="1"/>
  <c r="K54" i="1"/>
  <c r="K52" i="1"/>
  <c r="K49" i="1"/>
  <c r="K46" i="1"/>
  <c r="K45" i="1"/>
  <c r="K44" i="1"/>
  <c r="K43" i="1"/>
  <c r="K41" i="1"/>
  <c r="K40" i="1"/>
  <c r="K39" i="1"/>
  <c r="K37" i="1"/>
  <c r="K35" i="1"/>
  <c r="K34" i="1"/>
  <c r="K32" i="1"/>
  <c r="K31" i="1"/>
  <c r="K30" i="1"/>
  <c r="K29" i="1"/>
  <c r="K27" i="1"/>
  <c r="K26" i="1"/>
  <c r="K25" i="1"/>
  <c r="K24" i="1"/>
  <c r="K20" i="1"/>
  <c r="K19" i="1"/>
  <c r="K17" i="1"/>
  <c r="K15" i="1"/>
  <c r="K14" i="1"/>
  <c r="K12" i="1"/>
  <c r="K11" i="1"/>
  <c r="K10" i="1"/>
  <c r="K9" i="1"/>
  <c r="K8" i="1"/>
  <c r="C6" i="1" l="1"/>
  <c r="F50" i="1"/>
  <c r="D6" i="1"/>
  <c r="F29" i="1" s="1"/>
  <c r="F23" i="1"/>
  <c r="L9" i="1"/>
  <c r="F36" i="1"/>
  <c r="J36" i="1"/>
  <c r="J53" i="1"/>
  <c r="L11" i="1"/>
  <c r="L23" i="1"/>
  <c r="L31" i="1"/>
  <c r="K53" i="1"/>
  <c r="L26" i="1"/>
  <c r="L41" i="1"/>
  <c r="L17" i="1"/>
  <c r="L37" i="1"/>
  <c r="L30" i="1"/>
  <c r="L40" i="1"/>
  <c r="L45" i="1"/>
  <c r="L54" i="1"/>
  <c r="L20" i="1"/>
  <c r="L14" i="1"/>
  <c r="L15" i="1"/>
  <c r="L10" i="1"/>
  <c r="L46" i="1"/>
  <c r="L52" i="1"/>
  <c r="L49" i="1"/>
  <c r="L44" i="1"/>
  <c r="L43" i="1"/>
  <c r="L39" i="1"/>
  <c r="L34" i="1"/>
  <c r="L32" i="1"/>
  <c r="L29" i="1"/>
  <c r="L27" i="1"/>
  <c r="L25" i="1"/>
  <c r="E53" i="1"/>
  <c r="K16" i="1"/>
  <c r="K7" i="1"/>
  <c r="E28" i="1"/>
  <c r="E16" i="1"/>
  <c r="I53" i="1"/>
  <c r="I51" i="1"/>
  <c r="K51" i="1"/>
  <c r="E51" i="1"/>
  <c r="I47" i="1"/>
  <c r="K47" i="1"/>
  <c r="E47" i="1"/>
  <c r="I42" i="1"/>
  <c r="K42" i="1"/>
  <c r="E42" i="1"/>
  <c r="I38" i="1"/>
  <c r="K38" i="1"/>
  <c r="E38" i="1"/>
  <c r="I33" i="1"/>
  <c r="K33" i="1"/>
  <c r="E33" i="1"/>
  <c r="I28" i="1"/>
  <c r="K28" i="1"/>
  <c r="I22" i="1"/>
  <c r="K22" i="1"/>
  <c r="E22" i="1"/>
  <c r="I18" i="1"/>
  <c r="K18" i="1"/>
  <c r="E18" i="1"/>
  <c r="I16" i="1"/>
  <c r="I7" i="1"/>
  <c r="E7" i="1"/>
  <c r="L35" i="1"/>
  <c r="L24" i="1"/>
  <c r="L19" i="1"/>
  <c r="L12" i="1"/>
  <c r="L8" i="1"/>
  <c r="F45" i="1" l="1"/>
  <c r="L16" i="1"/>
  <c r="F17" i="1"/>
  <c r="F28" i="1"/>
  <c r="J25" i="1"/>
  <c r="J27" i="1"/>
  <c r="J39" i="1"/>
  <c r="J45" i="1"/>
  <c r="J19" i="1"/>
  <c r="J51" i="1"/>
  <c r="J26" i="1"/>
  <c r="J49" i="1"/>
  <c r="J52" i="1"/>
  <c r="J38" i="1"/>
  <c r="J43" i="1"/>
  <c r="J54" i="1"/>
  <c r="J8" i="1"/>
  <c r="J9" i="1"/>
  <c r="J30" i="1"/>
  <c r="J32" i="1"/>
  <c r="J20" i="1"/>
  <c r="J18" i="1"/>
  <c r="J7" i="1"/>
  <c r="J15" i="1"/>
  <c r="J47" i="1"/>
  <c r="J31" i="1"/>
  <c r="J40" i="1"/>
  <c r="J24" i="1"/>
  <c r="J33" i="1"/>
  <c r="J12" i="1"/>
  <c r="J34" i="1"/>
  <c r="J29" i="1"/>
  <c r="J10" i="1"/>
  <c r="J23" i="1"/>
  <c r="J46" i="1"/>
  <c r="I6" i="1"/>
  <c r="J35" i="1"/>
  <c r="J22" i="1"/>
  <c r="J44" i="1"/>
  <c r="J28" i="1"/>
  <c r="J41" i="1"/>
  <c r="J16" i="1"/>
  <c r="J42" i="1"/>
  <c r="J17" i="1"/>
  <c r="J37" i="1"/>
  <c r="J14" i="1"/>
  <c r="J11" i="1"/>
  <c r="L53" i="1"/>
  <c r="F43" i="1"/>
  <c r="F15" i="1"/>
  <c r="F34" i="1"/>
  <c r="F44" i="1"/>
  <c r="F52" i="1"/>
  <c r="F39" i="1"/>
  <c r="F16" i="1"/>
  <c r="F33" i="1"/>
  <c r="K6" i="1"/>
  <c r="F11" i="1"/>
  <c r="F20" i="1"/>
  <c r="F32" i="1"/>
  <c r="F9" i="1"/>
  <c r="F38" i="1"/>
  <c r="F10" i="1"/>
  <c r="F27" i="1"/>
  <c r="F49" i="1"/>
  <c r="F19" i="1"/>
  <c r="F41" i="1"/>
  <c r="F42" i="1"/>
  <c r="F26" i="1"/>
  <c r="F14" i="1"/>
  <c r="F47" i="1"/>
  <c r="F31" i="1"/>
  <c r="F54" i="1"/>
  <c r="F8" i="1"/>
  <c r="F51" i="1"/>
  <c r="E6" i="1"/>
  <c r="F46" i="1"/>
  <c r="F30" i="1"/>
  <c r="F18" i="1"/>
  <c r="F53" i="1"/>
  <c r="F35" i="1"/>
  <c r="F22" i="1"/>
  <c r="F7" i="1"/>
  <c r="F40" i="1"/>
  <c r="F24" i="1"/>
  <c r="F12" i="1"/>
  <c r="F37" i="1"/>
  <c r="F25" i="1"/>
  <c r="L28" i="1"/>
  <c r="L51" i="1"/>
  <c r="L47" i="1"/>
  <c r="L42" i="1"/>
  <c r="L38" i="1"/>
  <c r="L33" i="1"/>
  <c r="L22" i="1"/>
  <c r="L18" i="1"/>
  <c r="L7" i="1"/>
  <c r="L6" i="1" l="1"/>
</calcChain>
</file>

<file path=xl/sharedStrings.xml><?xml version="1.0" encoding="utf-8"?>
<sst xmlns="http://schemas.openxmlformats.org/spreadsheetml/2006/main" count="108" uniqueCount="108">
  <si>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</si>
  <si>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</si>
  <si>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</si>
  <si>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</si>
  <si>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</si>
  <si>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</si>
  <si>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</si>
  <si>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</si>
  <si>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</si>
  <si>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</si>
  <si>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</si>
  <si>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</si>
  <si>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</si>
  <si>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</si>
  <si>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</si>
  <si>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</si>
  <si>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</si>
  <si>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</si>
  <si>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</si>
  <si>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</si>
  <si>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</si>
  <si>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</si>
  <si>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</si>
  <si>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</si>
  <si>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</si>
  <si>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</si>
  <si>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</si>
  <si>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</si>
  <si>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</si>
  <si>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</si>
  <si>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</si>
  <si>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</si>
  <si>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</si>
  <si>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</si>
  <si>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</si>
  <si>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</si>
  <si>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0309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</si>
  <si>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</si>
  <si>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</si>
  <si>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</si>
  <si>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</si>
  <si>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</si>
  <si>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</si>
  <si>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</si>
  <si>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</si>
  <si>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</si>
  <si>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</si>
  <si>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</si>
  <si>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</si>
  <si>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</si>
  <si>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</si>
  <si>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</si>
  <si>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</si>
  <si>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</si>
  <si>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</si>
  <si>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</si>
  <si>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</si>
  <si>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</si>
  <si>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</si>
  <si>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</si>
  <si>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</si>
  <si>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</si>
  <si>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</si>
  <si>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</si>
  <si>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</si>
  <si>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</si>
  <si>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</si>
  <si>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</si>
  <si>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</si>
  <si>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</si>
  <si>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</si>
  <si>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</si>
  <si>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</si>
  <si>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</si>
  <si>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</si>
  <si>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</si>
  <si>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</si>
  <si>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</si>
  <si>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</si>
  <si>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</si>
  <si>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</si>
  <si>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</si>
  <si>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</si>
  <si>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</si>
  <si>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</si>
  <si>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</si>
  <si>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</si>
  <si>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</si>
  <si>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</si>
  <si>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</si>
  <si>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</si>
  <si>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</si>
  <si>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</si>
  <si>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</si>
  <si>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</si>
  <si>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</si>
  <si>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</si>
  <si>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</si>
  <si>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Дополнительное образование</t>
  </si>
  <si>
    <t>Анализ исполнения расходов (Бюджет Тоншаевского муниципального округа)</t>
  </si>
  <si>
    <t>Обеспечение проведения выборов и референдумов</t>
  </si>
  <si>
    <t>Спорт высших достижений</t>
  </si>
  <si>
    <t>Другие вопросы в области национальной безопасности и правоохранительной деятельности</t>
  </si>
  <si>
    <t>Физическая культура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</si>
  <si>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</si>
  <si>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</si>
  <si>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Информация об исполнении за январь-сентябрь месяц 2026 года, 2025 года в разрезе разделов, подразделов классификации расходов</t>
  </si>
  <si>
    <t>за январь-сентябрь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</si>
</sst>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 \ 00"/>
    <numFmt numFmtId="165" formatCode="#,##0.00%"/>
  </numFmts>
  <fonts count="9" x14ac:knownFonts="1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54"/>
  <sheetViews>
    <sheetView tabSelected="1" workbookViewId="0">
      <selection activeCell="D55" sqref="D55"/>
    </sheetView>
  </sheetViews>
  <sheetFormatPr defaultColWidth="9.85546875" defaultRowHeight="12.75" x14ac:dyDescent="0.2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 x14ac:dyDescent="0.2">
      <c r="A1" s="20" t="s">
        <v>99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</row>
    <row r="2" spans="1:15" ht="21.75" customHeight="1" x14ac:dyDescent="0.2">
      <c r="A2" s="18" t="s">
        <v>106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9"/>
      <c r="O2" s="19"/>
    </row>
    <row r="3" spans="1:15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9"/>
      <c r="O3" s="19"/>
    </row>
    <row r="4" spans="1:15" s="13" customFormat="1" ht="20.100000000000001" customHeight="1" x14ac:dyDescent="0.2">
      <c r="A4" s="22" t="s">
        <v>0</v>
      </c>
      <c r="B4" s="23" t="s">
        <v>1</v>
      </c>
      <c r="C4" s="17" t="s">
        <v>107</v>
      </c>
      <c r="D4" s="17"/>
      <c r="E4" s="17"/>
      <c r="F4" s="17"/>
      <c r="G4" s="17" t="s">
        <v>2</v>
      </c>
      <c r="H4" s="17"/>
      <c r="I4" s="17"/>
      <c r="J4" s="17"/>
      <c r="K4" s="17"/>
      <c r="L4" s="17"/>
    </row>
    <row r="5" spans="1:15" s="13" customFormat="1" ht="83.1" customHeight="1" x14ac:dyDescent="0.2">
      <c r="A5" s="22"/>
      <c r="B5" s="23"/>
      <c r="C5" s="24" t="s">
        <v>3</v>
      </c>
      <c r="D5" s="24" t="s">
        <v>4</v>
      </c>
      <c r="E5" s="17" t="s">
        <v>5</v>
      </c>
      <c r="F5" s="17" t="s">
        <v>6</v>
      </c>
      <c r="G5" s="24" t="s">
        <v>7</v>
      </c>
      <c r="H5" s="24" t="s">
        <v>8</v>
      </c>
      <c r="I5" s="17" t="s">
        <v>9</v>
      </c>
      <c r="J5" s="17" t="s">
        <v>10</v>
      </c>
      <c r="K5" s="17" t="s">
        <v>11</v>
      </c>
      <c r="L5" s="17" t="s">
        <v>12</v>
      </c>
    </row>
    <row r="6" spans="1:15" s="13" customFormat="1" ht="21" customHeight="1" x14ac:dyDescent="0.2">
      <c r="A6" s="1" t="s">
        <v>13</v>
      </c>
      <c r="B6" s="2"/>
      <c r="C6" s="3">
        <f>(C7+C16+C18+C22+C28+C33+C38+C42+C47+C53+C51)</f>
        <v>1077877.1599999999</v>
      </c>
      <c r="D6" s="3">
        <f>(D7+D16+D18+D22+D28+D33+D38+D42+D47+D53+D51)</f>
        <v>739385.54000000015</v>
      </c>
      <c r="E6" s="4">
        <f t="shared" ref="E6:E33" si="0">(D6/C6)</f>
        <v>0.68596456761362323</v>
      </c>
      <c r="F6" s="4">
        <v>1</v>
      </c>
      <c r="G6" s="3">
        <f>(G7+G16+G18+G22+G28+G33+G38+G42+G47+G53+G51)</f>
        <v>1218481.0299999998</v>
      </c>
      <c r="H6" s="3">
        <f>(H7+H16+H18+H22+H28+H33+H38+H42+H47+H53+H51)</f>
        <v>848097.34</v>
      </c>
      <c r="I6" s="4">
        <f t="shared" ref="I6:I33" si="1">(H6/G6)</f>
        <v>0.69602834932932856</v>
      </c>
      <c r="J6" s="4">
        <v>1</v>
      </c>
      <c r="K6" s="4">
        <f t="shared" ref="K6:K33" si="2">(D6/H6)</f>
        <v>0.87181683649662212</v>
      </c>
      <c r="L6" s="14">
        <f t="shared" ref="L6:L33" si="3">(E6-I6)</f>
        <v>-1.0063781715705322E-2</v>
      </c>
    </row>
    <row r="7" spans="1:15" s="13" customFormat="1" ht="21" customHeight="1" x14ac:dyDescent="0.2">
      <c r="A7" s="5" t="s">
        <v>14</v>
      </c>
      <c r="B7" s="6" t="s">
        <v>15</v>
      </c>
      <c r="C7" s="7">
        <f>SUM(C8:C15)</f>
        <v>141735.22999999998</v>
      </c>
      <c r="D7" s="7">
        <f>SUM(D8:D15)</f>
        <v>96706.69</v>
      </c>
      <c r="E7" s="8">
        <f t="shared" si="0"/>
        <v>0.68230523914202568</v>
      </c>
      <c r="F7" s="8">
        <f>(D7/D6)</f>
        <v>0.13079332062674634</v>
      </c>
      <c r="G7" s="7">
        <f>SUM(G8:G15)</f>
        <v>147750.93</v>
      </c>
      <c r="H7" s="7">
        <f>SUM(H8:H15)</f>
        <v>98837.74</v>
      </c>
      <c r="I7" s="8">
        <f t="shared" si="1"/>
        <v>0.66894834435221495</v>
      </c>
      <c r="J7" s="8">
        <f>(H7/H6)</f>
        <v>0.11654056125208459</v>
      </c>
      <c r="K7" s="8">
        <f t="shared" si="2"/>
        <v>0.97843890400569655</v>
      </c>
      <c r="L7" s="15">
        <f t="shared" si="3"/>
        <v>1.3356894789810725E-2</v>
      </c>
    </row>
    <row r="8" spans="1:15" s="13" customFormat="1" ht="41.1" customHeight="1" x14ac:dyDescent="0.2">
      <c r="A8" s="1" t="s">
        <v>16</v>
      </c>
      <c r="B8" s="2" t="s">
        <v>17</v>
      </c>
      <c r="C8" s="3">
        <v>3547</v>
      </c>
      <c r="D8" s="3">
        <v>2318.66</v>
      </c>
      <c r="E8" s="4">
        <f t="shared" si="0"/>
        <v>0.65369608119537637</v>
      </c>
      <c r="F8" s="4">
        <f>(D8/D6)</f>
        <v>3.1359282465816133E-3</v>
      </c>
      <c r="G8" s="3">
        <v>3303.01</v>
      </c>
      <c r="H8" s="3">
        <v>2778.15</v>
      </c>
      <c r="I8" s="4">
        <f t="shared" si="1"/>
        <v>0.84109645444609615</v>
      </c>
      <c r="J8" s="4">
        <f>(H8/H6)</f>
        <v>3.2757442677511526E-3</v>
      </c>
      <c r="K8" s="4">
        <f t="shared" si="2"/>
        <v>0.83460576282778098</v>
      </c>
      <c r="L8" s="14">
        <f t="shared" si="3"/>
        <v>-0.18740037325071979</v>
      </c>
    </row>
    <row r="9" spans="1:15" s="13" customFormat="1" ht="60.95" customHeight="1" x14ac:dyDescent="0.2">
      <c r="A9" s="1" t="s">
        <v>18</v>
      </c>
      <c r="B9" s="2" t="s">
        <v>19</v>
      </c>
      <c r="C9" s="3">
        <v>2297.1999999999998</v>
      </c>
      <c r="D9" s="3">
        <v>1708.58</v>
      </c>
      <c r="E9" s="4">
        <f t="shared" si="0"/>
        <v>0.74376632422079059</v>
      </c>
      <c r="F9" s="4">
        <f>(D9/D6)</f>
        <v>2.3108106766599732E-3</v>
      </c>
      <c r="G9" s="3">
        <v>2330.9</v>
      </c>
      <c r="H9" s="3">
        <v>1836.92</v>
      </c>
      <c r="I9" s="4">
        <f t="shared" si="1"/>
        <v>0.78807327641683467</v>
      </c>
      <c r="J9" s="4">
        <f>(H9/H6)</f>
        <v>2.1659306230107974E-3</v>
      </c>
      <c r="K9" s="4">
        <f t="shared" si="2"/>
        <v>0.93013304879907666</v>
      </c>
      <c r="L9" s="14">
        <f t="shared" si="3"/>
        <v>-4.430695219604408E-2</v>
      </c>
    </row>
    <row r="10" spans="1:15" s="13" customFormat="1" ht="60.95" customHeight="1" x14ac:dyDescent="0.2">
      <c r="A10" s="1" t="s">
        <v>20</v>
      </c>
      <c r="B10" s="2" t="s">
        <v>21</v>
      </c>
      <c r="C10" s="3">
        <v>65199.31</v>
      </c>
      <c r="D10" s="3">
        <v>45851.73</v>
      </c>
      <c r="E10" s="4">
        <f t="shared" si="0"/>
        <v>0.70325483505883735</v>
      </c>
      <c r="F10" s="4">
        <f>(D10/D6)</f>
        <v>6.2013290116547305E-2</v>
      </c>
      <c r="G10" s="3">
        <v>61900.51</v>
      </c>
      <c r="H10" s="3">
        <v>43100.69</v>
      </c>
      <c r="I10" s="4">
        <f t="shared" si="1"/>
        <v>0.69628973977758823</v>
      </c>
      <c r="J10" s="4">
        <f>(H10/H6)</f>
        <v>5.0820451812760084E-2</v>
      </c>
      <c r="K10" s="4">
        <f t="shared" si="2"/>
        <v>1.0638282124949741</v>
      </c>
      <c r="L10" s="14">
        <f t="shared" si="3"/>
        <v>6.9650952812491118E-3</v>
      </c>
    </row>
    <row r="11" spans="1:15" s="13" customFormat="1" ht="21" customHeight="1" x14ac:dyDescent="0.2">
      <c r="A11" s="1" t="s">
        <v>22</v>
      </c>
      <c r="B11" s="2" t="s">
        <v>23</v>
      </c>
      <c r="C11" s="3">
        <v>66.400000000000006</v>
      </c>
      <c r="D11" s="3"/>
      <c r="E11" s="4">
        <f t="shared" si="0"/>
        <v>0</v>
      </c>
      <c r="F11" s="4">
        <f>(D11/D6)</f>
        <v>0</v>
      </c>
      <c r="G11" s="3">
        <v>8.4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 x14ac:dyDescent="0.2">
      <c r="A12" s="1" t="s">
        <v>24</v>
      </c>
      <c r="B12" s="2" t="s">
        <v>25</v>
      </c>
      <c r="C12" s="3">
        <v>17071.86</v>
      </c>
      <c r="D12" s="3">
        <v>13852.06</v>
      </c>
      <c r="E12" s="4">
        <f t="shared" si="0"/>
        <v>0.81139723498201133</v>
      </c>
      <c r="F12" s="4">
        <f>(D12/D6)</f>
        <v>1.8734556264110868E-2</v>
      </c>
      <c r="G12" s="3">
        <v>16444.900000000001</v>
      </c>
      <c r="H12" s="3">
        <v>13148.12</v>
      </c>
      <c r="I12" s="4">
        <f t="shared" si="1"/>
        <v>0.79952568881537744</v>
      </c>
      <c r="J12" s="4">
        <f>(H12/H6)</f>
        <v>1.5503078927237292E-2</v>
      </c>
      <c r="K12" s="4">
        <f t="shared" si="2"/>
        <v>1.05353921321071</v>
      </c>
      <c r="L12" s="14">
        <f t="shared" si="3"/>
        <v>1.1871546166633884E-2</v>
      </c>
    </row>
    <row r="13" spans="1:15" s="13" customFormat="1" ht="41.1" customHeight="1" x14ac:dyDescent="0.2">
      <c r="A13" s="1" t="s">
        <v>100</v>
      </c>
      <c r="B13" s="2">
        <v>107</v>
      </c>
      <c r="C13" s="3">
        <v>400</v>
      </c>
      <c r="D13" s="3"/>
      <c r="E13" s="4">
        <f t="shared" si="0"/>
        <v>0</v>
      </c>
      <c r="F13" s="4"/>
      <c r="G13" s="3">
        <v>4000</v>
      </c>
      <c r="H13" s="3">
        <v>4000</v>
      </c>
      <c r="I13" s="4"/>
      <c r="J13" s="4"/>
      <c r="K13" s="4"/>
      <c r="L13" s="14"/>
    </row>
    <row r="14" spans="1:15" s="13" customFormat="1" ht="21" customHeight="1" x14ac:dyDescent="0.2">
      <c r="A14" s="1" t="s">
        <v>26</v>
      </c>
      <c r="B14" s="2" t="s">
        <v>27</v>
      </c>
      <c r="C14" s="3">
        <v>1534.61</v>
      </c>
      <c r="D14" s="3"/>
      <c r="E14" s="4">
        <f>(D14/C15)</f>
        <v>0</v>
      </c>
      <c r="F14" s="4">
        <f>(D14/D6)</f>
        <v>0</v>
      </c>
      <c r="G14" s="3">
        <v>1483.95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 x14ac:dyDescent="0.2">
      <c r="A15" s="1" t="s">
        <v>28</v>
      </c>
      <c r="B15" s="2" t="s">
        <v>29</v>
      </c>
      <c r="C15" s="3">
        <v>51618.85</v>
      </c>
      <c r="D15" s="3">
        <v>32975.660000000003</v>
      </c>
      <c r="E15" s="4">
        <f t="shared" si="0"/>
        <v>0.63882980732813699</v>
      </c>
      <c r="F15" s="4">
        <f>(D15/D6)</f>
        <v>4.4598735322846583E-2</v>
      </c>
      <c r="G15" s="3">
        <v>58279.26</v>
      </c>
      <c r="H15" s="3">
        <v>33973.86</v>
      </c>
      <c r="I15" s="4">
        <f t="shared" si="1"/>
        <v>0.58294940601510725</v>
      </c>
      <c r="J15" s="4">
        <f>(H15/H6)</f>
        <v>4.0058915878689115E-2</v>
      </c>
      <c r="K15" s="4">
        <f t="shared" si="2"/>
        <v>0.97061858734921502</v>
      </c>
      <c r="L15" s="14">
        <f t="shared" si="3"/>
        <v>5.5880401313029737E-2</v>
      </c>
    </row>
    <row r="16" spans="1:15" s="13" customFormat="1" ht="21" customHeight="1" x14ac:dyDescent="0.2">
      <c r="A16" s="5" t="s">
        <v>30</v>
      </c>
      <c r="B16" s="6" t="s">
        <v>31</v>
      </c>
      <c r="C16" s="7">
        <f>SUM(C17:C17)</f>
        <v>1163.0999999999999</v>
      </c>
      <c r="D16" s="7">
        <f>SUM(D17:D17)</f>
        <v>803.32</v>
      </c>
      <c r="E16" s="8">
        <f t="shared" si="0"/>
        <v>0.69067148138595147</v>
      </c>
      <c r="F16" s="8">
        <f>(D16/D6)</f>
        <v>1.0864697191670801E-3</v>
      </c>
      <c r="G16" s="7">
        <f>SUM(G17:G17)</f>
        <v>844.7</v>
      </c>
      <c r="H16" s="7">
        <f>SUM(H17:H17)</f>
        <v>483.36</v>
      </c>
      <c r="I16" s="8">
        <f t="shared" si="1"/>
        <v>0.57222682609210374</v>
      </c>
      <c r="J16" s="8">
        <f>(H16/H6)</f>
        <v>5.6993457850015188E-4</v>
      </c>
      <c r="K16" s="8">
        <f t="shared" si="2"/>
        <v>1.6619496855345912</v>
      </c>
      <c r="L16" s="8">
        <f t="shared" si="3"/>
        <v>0.11844465529384773</v>
      </c>
    </row>
    <row r="17" spans="1:12" s="13" customFormat="1" ht="21" customHeight="1" x14ac:dyDescent="0.2">
      <c r="A17" s="1" t="s">
        <v>32</v>
      </c>
      <c r="B17" s="2" t="s">
        <v>33</v>
      </c>
      <c r="C17" s="3">
        <v>1163.0999999999999</v>
      </c>
      <c r="D17" s="3">
        <v>803.32</v>
      </c>
      <c r="E17" s="4">
        <f t="shared" si="0"/>
        <v>0.69067148138595147</v>
      </c>
      <c r="F17" s="4">
        <f>(D17/D6)</f>
        <v>1.0864697191670801E-3</v>
      </c>
      <c r="G17" s="3">
        <v>844.7</v>
      </c>
      <c r="H17" s="3">
        <v>483.36</v>
      </c>
      <c r="I17" s="4">
        <f t="shared" si="1"/>
        <v>0.57222682609210374</v>
      </c>
      <c r="J17" s="4">
        <f>(H17/H6)</f>
        <v>5.6993457850015188E-4</v>
      </c>
      <c r="K17" s="4">
        <f t="shared" si="2"/>
        <v>1.6619496855345912</v>
      </c>
      <c r="L17" s="4">
        <f t="shared" si="3"/>
        <v>0.11844465529384773</v>
      </c>
    </row>
    <row r="18" spans="1:12" s="13" customFormat="1" ht="41.1" customHeight="1" x14ac:dyDescent="0.2">
      <c r="A18" s="5" t="s">
        <v>34</v>
      </c>
      <c r="B18" s="6" t="s">
        <v>35</v>
      </c>
      <c r="C18" s="7">
        <f>SUM(C19:C21)</f>
        <v>33365.839999999997</v>
      </c>
      <c r="D18" s="7">
        <f>SUM(D19:D21)</f>
        <v>21276.92</v>
      </c>
      <c r="E18" s="8">
        <f t="shared" si="0"/>
        <v>0.63768572887719899</v>
      </c>
      <c r="F18" s="8">
        <f>(D18/D6)</f>
        <v>2.8776489191281715E-2</v>
      </c>
      <c r="G18" s="7">
        <f t="shared" ref="G18:H18" si="4">SUM(G19:G21)</f>
        <v>29447.050000000003</v>
      </c>
      <c r="H18" s="7">
        <f t="shared" si="4"/>
        <v>17862.66</v>
      </c>
      <c r="I18" s="8">
        <f t="shared" si="1"/>
        <v>0.60660269874231876</v>
      </c>
      <c r="J18" s="8">
        <f>(H18/H6)</f>
        <v>2.1062039883299244E-2</v>
      </c>
      <c r="K18" s="8">
        <f t="shared" si="2"/>
        <v>1.1911395055383687</v>
      </c>
      <c r="L18" s="15">
        <f t="shared" si="3"/>
        <v>3.108303013488023E-2</v>
      </c>
    </row>
    <row r="19" spans="1:12" s="13" customFormat="1" ht="41.1" customHeight="1" x14ac:dyDescent="0.2">
      <c r="A19" s="1" t="s">
        <v>104</v>
      </c>
      <c r="B19" s="2" t="s">
        <v>36</v>
      </c>
      <c r="C19" s="3">
        <v>140</v>
      </c>
      <c r="D19" s="3">
        <v>10</v>
      </c>
      <c r="E19" s="4">
        <f t="shared" si="0"/>
        <v>7.1428571428571425E-2</v>
      </c>
      <c r="F19" s="4">
        <f>(D19/D6)</f>
        <v>1.3524743802806852E-5</v>
      </c>
      <c r="G19" s="3">
        <v>10532.6</v>
      </c>
      <c r="H19" s="3">
        <v>6731.77</v>
      </c>
      <c r="I19" s="4">
        <f t="shared" si="1"/>
        <v>0.63913658545848129</v>
      </c>
      <c r="J19" s="4">
        <f>(H19/H6)</f>
        <v>7.9374968915714335E-3</v>
      </c>
      <c r="K19" s="4">
        <f t="shared" si="2"/>
        <v>1.4854934140649486E-3</v>
      </c>
      <c r="L19" s="14">
        <f t="shared" si="3"/>
        <v>-0.56770801402990989</v>
      </c>
    </row>
    <row r="20" spans="1:12" s="13" customFormat="1" ht="21" customHeight="1" x14ac:dyDescent="0.2">
      <c r="A20" s="1" t="s">
        <v>105</v>
      </c>
      <c r="B20" s="2" t="s">
        <v>37</v>
      </c>
      <c r="C20" s="3">
        <v>33225.839999999997</v>
      </c>
      <c r="D20" s="3">
        <v>21266.92</v>
      </c>
      <c r="E20" s="4">
        <f t="shared" si="0"/>
        <v>0.64007170322857154</v>
      </c>
      <c r="F20" s="4">
        <f>(D20/D6)</f>
        <v>2.8762964447478907E-2</v>
      </c>
      <c r="G20" s="3">
        <v>18857.45</v>
      </c>
      <c r="H20" s="3">
        <v>11130.89</v>
      </c>
      <c r="I20" s="4">
        <f t="shared" si="1"/>
        <v>0.59026485553454999</v>
      </c>
      <c r="J20" s="4">
        <f>(H20/H6)</f>
        <v>1.3124542991727812E-2</v>
      </c>
      <c r="K20" s="4">
        <f t="shared" si="2"/>
        <v>1.9106217023077219</v>
      </c>
      <c r="L20" s="4">
        <f t="shared" si="3"/>
        <v>4.980684769402155E-2</v>
      </c>
    </row>
    <row r="21" spans="1:12" s="13" customFormat="1" ht="33" customHeight="1" x14ac:dyDescent="0.2">
      <c r="A21" s="1" t="s">
        <v>102</v>
      </c>
      <c r="B21" s="2">
        <v>314</v>
      </c>
      <c r="C21" s="3"/>
      <c r="D21" s="3"/>
      <c r="E21" s="4"/>
      <c r="F21" s="4"/>
      <c r="G21" s="3">
        <v>57</v>
      </c>
      <c r="H21" s="3"/>
      <c r="I21" s="4"/>
      <c r="J21" s="4"/>
      <c r="K21" s="4"/>
      <c r="L21" s="4"/>
    </row>
    <row r="22" spans="1:12" s="13" customFormat="1" ht="21" customHeight="1" x14ac:dyDescent="0.2">
      <c r="A22" s="5" t="s">
        <v>38</v>
      </c>
      <c r="B22" s="6" t="s">
        <v>39</v>
      </c>
      <c r="C22" s="7">
        <f>SUM(C23:C27)</f>
        <v>63696.05</v>
      </c>
      <c r="D22" s="7">
        <f>SUM(D23:D27)</f>
        <v>43484.94</v>
      </c>
      <c r="E22" s="8">
        <f t="shared" si="0"/>
        <v>0.68269445279573848</v>
      </c>
      <c r="F22" s="8">
        <f>(D22/D6)</f>
        <v>5.8812267278042785E-2</v>
      </c>
      <c r="G22" s="7">
        <f>SUM(G23:G27)</f>
        <v>83485.84</v>
      </c>
      <c r="H22" s="7">
        <f>SUM(H23:H27)</f>
        <v>60835.05</v>
      </c>
      <c r="I22" s="8">
        <f t="shared" si="1"/>
        <v>0.72868704441375931</v>
      </c>
      <c r="J22" s="8">
        <f>(H22/H6)</f>
        <v>7.1731211891314275E-2</v>
      </c>
      <c r="K22" s="8">
        <f t="shared" si="2"/>
        <v>0.71480076041689777</v>
      </c>
      <c r="L22" s="15">
        <f t="shared" si="3"/>
        <v>-4.5992591618020828E-2</v>
      </c>
    </row>
    <row r="23" spans="1:12" s="13" customFormat="1" ht="21" customHeight="1" x14ac:dyDescent="0.2">
      <c r="A23" s="1" t="s">
        <v>40</v>
      </c>
      <c r="B23" s="2" t="s">
        <v>41</v>
      </c>
      <c r="C23" s="3">
        <v>6857.3</v>
      </c>
      <c r="D23" s="3">
        <v>4134.4799999999996</v>
      </c>
      <c r="E23" s="4">
        <f>(D23/C23)</f>
        <v>0.60293118282706015</v>
      </c>
      <c r="F23" s="4">
        <f>(D23/D7)</f>
        <v>4.2752781632790858E-2</v>
      </c>
      <c r="G23" s="3">
        <v>9056.7099999999991</v>
      </c>
      <c r="H23" s="3">
        <v>6134.85</v>
      </c>
      <c r="I23" s="4">
        <f t="shared" si="1"/>
        <v>0.67738174237664683</v>
      </c>
      <c r="J23" s="4">
        <f>(H23/H6)</f>
        <v>7.2336625887778408E-3</v>
      </c>
      <c r="K23" s="4">
        <f>(D23/H23)</f>
        <v>0.67393334800361859</v>
      </c>
      <c r="L23" s="14">
        <f t="shared" si="3"/>
        <v>-7.4450559549586681E-2</v>
      </c>
    </row>
    <row r="24" spans="1:12" s="13" customFormat="1" ht="21" customHeight="1" x14ac:dyDescent="0.2">
      <c r="A24" s="1" t="s">
        <v>42</v>
      </c>
      <c r="B24" s="2" t="s">
        <v>43</v>
      </c>
      <c r="C24" s="3">
        <v>8328.52</v>
      </c>
      <c r="D24" s="3">
        <v>6484.22</v>
      </c>
      <c r="E24" s="4">
        <f t="shared" si="0"/>
        <v>0.77855609399989434</v>
      </c>
      <c r="F24" s="4">
        <f>(D24/D6)</f>
        <v>8.7697414261036256E-3</v>
      </c>
      <c r="G24" s="3">
        <v>13655</v>
      </c>
      <c r="H24" s="3">
        <v>11461.92</v>
      </c>
      <c r="I24" s="4">
        <f t="shared" si="1"/>
        <v>0.83939362870743317</v>
      </c>
      <c r="J24" s="4">
        <f>(H24/H6)</f>
        <v>1.3514863753729024E-2</v>
      </c>
      <c r="K24" s="4">
        <f t="shared" si="2"/>
        <v>0.56571848346524845</v>
      </c>
      <c r="L24" s="14">
        <f t="shared" si="3"/>
        <v>-6.0837534707538832E-2</v>
      </c>
    </row>
    <row r="25" spans="1:12" s="13" customFormat="1" ht="21" customHeight="1" x14ac:dyDescent="0.2">
      <c r="A25" s="1" t="s">
        <v>44</v>
      </c>
      <c r="B25" s="2" t="s">
        <v>45</v>
      </c>
      <c r="C25" s="3">
        <v>38644.97</v>
      </c>
      <c r="D25" s="3">
        <v>25802.99</v>
      </c>
      <c r="E25" s="4">
        <f t="shared" si="0"/>
        <v>0.66769336345713304</v>
      </c>
      <c r="F25" s="4">
        <f>(D25/D6)</f>
        <v>3.4897882909638717E-2</v>
      </c>
      <c r="G25" s="3">
        <v>49446.13</v>
      </c>
      <c r="H25" s="3">
        <v>35534.910000000003</v>
      </c>
      <c r="I25" s="4">
        <f t="shared" si="1"/>
        <v>0.71865907402662266</v>
      </c>
      <c r="J25" s="4">
        <f>(H25/H6)</f>
        <v>4.1899565443749662E-2</v>
      </c>
      <c r="K25" s="4">
        <f t="shared" si="2"/>
        <v>0.72613072609442375</v>
      </c>
      <c r="L25" s="4">
        <f t="shared" si="3"/>
        <v>-5.096571056948962E-2</v>
      </c>
    </row>
    <row r="26" spans="1:12" s="13" customFormat="1" ht="21" customHeight="1" x14ac:dyDescent="0.2">
      <c r="A26" s="1" t="s">
        <v>46</v>
      </c>
      <c r="B26" s="2" t="s">
        <v>47</v>
      </c>
      <c r="C26" s="3">
        <v>660</v>
      </c>
      <c r="D26" s="3">
        <v>329.93</v>
      </c>
      <c r="E26" s="4">
        <f t="shared" si="0"/>
        <v>0.49989393939393939</v>
      </c>
      <c r="F26" s="4">
        <f>(D26/D6)</f>
        <v>4.4622187228600651E-4</v>
      </c>
      <c r="G26" s="3">
        <v>564</v>
      </c>
      <c r="H26" s="3">
        <v>331.45</v>
      </c>
      <c r="I26" s="4">
        <f t="shared" si="1"/>
        <v>0.58767730496453896</v>
      </c>
      <c r="J26" s="4">
        <f>(H26/H6)</f>
        <v>3.9081598817418764E-4</v>
      </c>
      <c r="K26" s="4">
        <f t="shared" si="2"/>
        <v>0.99541408960627553</v>
      </c>
      <c r="L26" s="4">
        <f t="shared" si="3"/>
        <v>-8.778336557059957E-2</v>
      </c>
    </row>
    <row r="27" spans="1:12" s="13" customFormat="1" ht="21" customHeight="1" x14ac:dyDescent="0.2">
      <c r="A27" s="1" t="s">
        <v>48</v>
      </c>
      <c r="B27" s="2" t="s">
        <v>49</v>
      </c>
      <c r="C27" s="3">
        <v>9205.26</v>
      </c>
      <c r="D27" s="3">
        <v>6733.32</v>
      </c>
      <c r="E27" s="4">
        <f t="shared" si="0"/>
        <v>0.73146440187458039</v>
      </c>
      <c r="F27" s="4">
        <f>(D27/D6)</f>
        <v>9.1066427942315432E-3</v>
      </c>
      <c r="G27" s="3">
        <v>10764</v>
      </c>
      <c r="H27" s="3">
        <v>7371.92</v>
      </c>
      <c r="I27" s="4">
        <f t="shared" si="1"/>
        <v>0.68486807878112221</v>
      </c>
      <c r="J27" s="4">
        <f>(H27/H6)</f>
        <v>8.692304116883565E-3</v>
      </c>
      <c r="K27" s="4">
        <f t="shared" si="2"/>
        <v>0.91337399212145542</v>
      </c>
      <c r="L27" s="4">
        <f t="shared" si="3"/>
        <v>4.6596323093458181E-2</v>
      </c>
    </row>
    <row r="28" spans="1:12" s="13" customFormat="1" ht="21" customHeight="1" x14ac:dyDescent="0.2">
      <c r="A28" s="5" t="s">
        <v>50</v>
      </c>
      <c r="B28" s="6" t="s">
        <v>51</v>
      </c>
      <c r="C28" s="7">
        <f>SUM(C29:C32)</f>
        <v>54119.969999999994</v>
      </c>
      <c r="D28" s="7">
        <f>SUM(D29:D32)</f>
        <v>41694.610000000008</v>
      </c>
      <c r="E28" s="8">
        <f t="shared" si="0"/>
        <v>0.77041081138810708</v>
      </c>
      <c r="F28" s="8">
        <f>(D28/D6)</f>
        <v>5.6390891820794868E-2</v>
      </c>
      <c r="G28" s="7">
        <f>SUM(G29:G32)</f>
        <v>93215.43</v>
      </c>
      <c r="H28" s="7">
        <f>SUM(H29:H32)</f>
        <v>53545.25</v>
      </c>
      <c r="I28" s="8">
        <f t="shared" si="1"/>
        <v>0.57442474920729325</v>
      </c>
      <c r="J28" s="8">
        <f>(H28/H6)</f>
        <v>6.3135736282347032E-2</v>
      </c>
      <c r="K28" s="8">
        <f t="shared" si="2"/>
        <v>0.77867990157857159</v>
      </c>
      <c r="L28" s="8">
        <f t="shared" si="3"/>
        <v>0.19598606218081382</v>
      </c>
    </row>
    <row r="29" spans="1:12" s="13" customFormat="1" ht="21" customHeight="1" x14ac:dyDescent="0.2">
      <c r="A29" s="1" t="s">
        <v>52</v>
      </c>
      <c r="B29" s="2" t="s">
        <v>53</v>
      </c>
      <c r="C29" s="3">
        <v>20088.060000000001</v>
      </c>
      <c r="D29" s="3">
        <v>17408.36</v>
      </c>
      <c r="E29" s="4">
        <f t="shared" si="0"/>
        <v>0.86660234985359463</v>
      </c>
      <c r="F29" s="4">
        <f>(D29/D6)</f>
        <v>2.3544360902703069E-2</v>
      </c>
      <c r="G29" s="3">
        <v>14358.2</v>
      </c>
      <c r="H29" s="3">
        <v>4035.98</v>
      </c>
      <c r="I29" s="4">
        <f t="shared" si="1"/>
        <v>0.28109233747962836</v>
      </c>
      <c r="J29" s="4">
        <f>(H29/H6)</f>
        <v>4.7588641181211585E-3</v>
      </c>
      <c r="K29" s="4">
        <f t="shared" si="2"/>
        <v>4.313291939008618</v>
      </c>
      <c r="L29" s="4">
        <f t="shared" si="3"/>
        <v>0.58551001237396627</v>
      </c>
    </row>
    <row r="30" spans="1:12" s="13" customFormat="1" ht="21" customHeight="1" x14ac:dyDescent="0.2">
      <c r="A30" s="1" t="s">
        <v>54</v>
      </c>
      <c r="B30" s="2" t="s">
        <v>55</v>
      </c>
      <c r="C30" s="3">
        <v>1786.58</v>
      </c>
      <c r="D30" s="3">
        <v>1238.6600000000001</v>
      </c>
      <c r="E30" s="4">
        <f t="shared" si="0"/>
        <v>0.69331348162410866</v>
      </c>
      <c r="F30" s="4">
        <f>(D30/D6)</f>
        <v>1.6752559158784736E-3</v>
      </c>
      <c r="G30" s="3">
        <v>30405.03</v>
      </c>
      <c r="H30" s="3">
        <v>10579</v>
      </c>
      <c r="I30" s="4">
        <f t="shared" si="1"/>
        <v>0.34793585140353422</v>
      </c>
      <c r="J30" s="4">
        <f>(H30/H6)</f>
        <v>1.2473804009336948E-2</v>
      </c>
      <c r="K30" s="4">
        <f t="shared" si="2"/>
        <v>0.11708668116079025</v>
      </c>
      <c r="L30" s="4">
        <f t="shared" si="3"/>
        <v>0.34537763022057444</v>
      </c>
    </row>
    <row r="31" spans="1:12" s="13" customFormat="1" ht="21" customHeight="1" x14ac:dyDescent="0.2">
      <c r="A31" s="1" t="s">
        <v>56</v>
      </c>
      <c r="B31" s="2" t="s">
        <v>57</v>
      </c>
      <c r="C31" s="3">
        <v>31744.62</v>
      </c>
      <c r="D31" s="3">
        <v>22550.080000000002</v>
      </c>
      <c r="E31" s="4">
        <f t="shared" si="0"/>
        <v>0.71035910966960714</v>
      </c>
      <c r="F31" s="4">
        <f>(D31/D6)</f>
        <v>3.0498405473279876E-2</v>
      </c>
      <c r="G31" s="3">
        <v>36461.32</v>
      </c>
      <c r="H31" s="3">
        <v>30768.720000000001</v>
      </c>
      <c r="I31" s="4">
        <f t="shared" si="1"/>
        <v>0.8438729042174008</v>
      </c>
      <c r="J31" s="4">
        <f>(H31/H6)</f>
        <v>3.6279703459510912E-2</v>
      </c>
      <c r="K31" s="4">
        <f t="shared" si="2"/>
        <v>0.73288976597011513</v>
      </c>
      <c r="L31" s="14">
        <f t="shared" si="3"/>
        <v>-0.13351379454779366</v>
      </c>
    </row>
    <row r="32" spans="1:12" s="13" customFormat="1" ht="21" customHeight="1" x14ac:dyDescent="0.2">
      <c r="A32" s="1" t="s">
        <v>58</v>
      </c>
      <c r="B32" s="2" t="s">
        <v>59</v>
      </c>
      <c r="C32" s="3">
        <v>500.71</v>
      </c>
      <c r="D32" s="3">
        <v>497.51</v>
      </c>
      <c r="E32" s="4">
        <f t="shared" si="0"/>
        <v>0.99360907511333907</v>
      </c>
      <c r="F32" s="4">
        <f>(D32/D6)</f>
        <v>6.7286952893344369E-4</v>
      </c>
      <c r="G32" s="3">
        <v>11990.88</v>
      </c>
      <c r="H32" s="3">
        <v>8161.55</v>
      </c>
      <c r="I32" s="4">
        <f t="shared" si="1"/>
        <v>0.68064645797472756</v>
      </c>
      <c r="J32" s="4">
        <f>(H32/H6)</f>
        <v>9.6233646953780092E-3</v>
      </c>
      <c r="K32" s="4">
        <f t="shared" si="2"/>
        <v>6.0957783754311372E-2</v>
      </c>
      <c r="L32" s="14">
        <f t="shared" si="3"/>
        <v>0.31296261713861151</v>
      </c>
    </row>
    <row r="33" spans="1:12" s="13" customFormat="1" ht="21" customHeight="1" x14ac:dyDescent="0.2">
      <c r="A33" s="5" t="s">
        <v>60</v>
      </c>
      <c r="B33" s="6" t="s">
        <v>61</v>
      </c>
      <c r="C33" s="7">
        <f>SUM(C34:C37)</f>
        <v>589047.48</v>
      </c>
      <c r="D33" s="7">
        <f>SUM(D34:D37)</f>
        <v>415611.48000000004</v>
      </c>
      <c r="E33" s="8">
        <f t="shared" si="0"/>
        <v>0.70556533065891403</v>
      </c>
      <c r="F33" s="8">
        <f>(D33/D6)</f>
        <v>0.56210387885053847</v>
      </c>
      <c r="G33" s="7">
        <f>SUM(G34:G37)</f>
        <v>695325.14</v>
      </c>
      <c r="H33" s="7">
        <f>SUM(H34:H37)</f>
        <v>505602.63</v>
      </c>
      <c r="I33" s="8">
        <f t="shared" si="1"/>
        <v>0.72714561996133209</v>
      </c>
      <c r="J33" s="8">
        <f>(H33/H6)</f>
        <v>0.59616108452833971</v>
      </c>
      <c r="K33" s="8">
        <f t="shared" si="2"/>
        <v>0.82201210068863773</v>
      </c>
      <c r="L33" s="15">
        <f t="shared" si="3"/>
        <v>-2.1580289302418065E-2</v>
      </c>
    </row>
    <row r="34" spans="1:12" s="13" customFormat="1" ht="21" customHeight="1" x14ac:dyDescent="0.2">
      <c r="A34" s="1" t="s">
        <v>62</v>
      </c>
      <c r="B34" s="2" t="s">
        <v>63</v>
      </c>
      <c r="C34" s="3">
        <v>232509.66</v>
      </c>
      <c r="D34" s="3">
        <v>154442.46</v>
      </c>
      <c r="E34" s="4">
        <f t="shared" ref="E34:E54" si="5">(D34/C34)</f>
        <v>0.66424104701714326</v>
      </c>
      <c r="F34" s="4">
        <f>(D34/D6)</f>
        <v>0.2088794703775245</v>
      </c>
      <c r="G34" s="3">
        <v>173047.52</v>
      </c>
      <c r="H34" s="3">
        <v>125761.66</v>
      </c>
      <c r="I34" s="4">
        <f t="shared" ref="I34:I54" si="6">(H34/G34)</f>
        <v>0.72674638735071162</v>
      </c>
      <c r="J34" s="4">
        <f>(H34/H6)</f>
        <v>0.14828682283097364</v>
      </c>
      <c r="K34" s="4">
        <f t="shared" ref="K34:K54" si="7">(D34/H34)</f>
        <v>1.2280567861461116</v>
      </c>
      <c r="L34" s="14">
        <f t="shared" ref="L34:L54" si="8">(E34-I34)</f>
        <v>-6.250534033356836E-2</v>
      </c>
    </row>
    <row r="35" spans="1:12" s="13" customFormat="1" ht="21" customHeight="1" x14ac:dyDescent="0.2">
      <c r="A35" s="1" t="s">
        <v>64</v>
      </c>
      <c r="B35" s="2" t="s">
        <v>65</v>
      </c>
      <c r="C35" s="3">
        <v>276803.46000000002</v>
      </c>
      <c r="D35" s="3">
        <v>203471.3</v>
      </c>
      <c r="E35" s="4">
        <f t="shared" si="5"/>
        <v>0.73507498786322967</v>
      </c>
      <c r="F35" s="4">
        <f>(D35/D6)</f>
        <v>0.27518972037240536</v>
      </c>
      <c r="G35" s="3">
        <v>431487.84</v>
      </c>
      <c r="H35" s="3">
        <v>312802.86</v>
      </c>
      <c r="I35" s="4">
        <f t="shared" si="6"/>
        <v>0.72494015126822575</v>
      </c>
      <c r="J35" s="4">
        <f>(H35/H6)</f>
        <v>0.36882896012856259</v>
      </c>
      <c r="K35" s="4">
        <f t="shared" si="7"/>
        <v>0.65047774818938675</v>
      </c>
      <c r="L35" s="14">
        <f t="shared" si="8"/>
        <v>1.0134836595003915E-2</v>
      </c>
    </row>
    <row r="36" spans="1:12" s="13" customFormat="1" ht="21" customHeight="1" x14ac:dyDescent="0.2">
      <c r="A36" s="1" t="s">
        <v>98</v>
      </c>
      <c r="B36" s="2">
        <v>703</v>
      </c>
      <c r="C36" s="3">
        <v>21113.24</v>
      </c>
      <c r="D36" s="3">
        <v>14381.82</v>
      </c>
      <c r="E36" s="4">
        <f t="shared" si="5"/>
        <v>0.68117541410034643</v>
      </c>
      <c r="F36" s="4">
        <f>(D36/D7)</f>
        <v>0.14871587477557136</v>
      </c>
      <c r="G36" s="3">
        <v>28209.91</v>
      </c>
      <c r="H36" s="3">
        <v>19428.52</v>
      </c>
      <c r="I36" s="4">
        <f t="shared" si="6"/>
        <v>0.68871258362752663</v>
      </c>
      <c r="J36" s="4">
        <f>(H36/H7)</f>
        <v>0.19656985277081407</v>
      </c>
      <c r="K36" s="4">
        <f t="shared" si="7"/>
        <v>0.74024269476007432</v>
      </c>
      <c r="L36" s="14">
        <f t="shared" si="8"/>
        <v>-7.5371695271801986E-3</v>
      </c>
    </row>
    <row r="37" spans="1:12" s="13" customFormat="1" ht="21" customHeight="1" x14ac:dyDescent="0.2">
      <c r="A37" s="1" t="s">
        <v>66</v>
      </c>
      <c r="B37" s="2" t="s">
        <v>67</v>
      </c>
      <c r="C37" s="3">
        <v>58621.120000000003</v>
      </c>
      <c r="D37" s="3">
        <v>43315.9</v>
      </c>
      <c r="E37" s="4">
        <f t="shared" si="5"/>
        <v>0.73891286962787472</v>
      </c>
      <c r="F37" s="4">
        <f>(D37/D6)</f>
        <v>5.8583645008800138E-2</v>
      </c>
      <c r="G37" s="3">
        <v>62579.87</v>
      </c>
      <c r="H37" s="3">
        <v>47609.59</v>
      </c>
      <c r="I37" s="4">
        <f t="shared" si="6"/>
        <v>0.76078122246019353</v>
      </c>
      <c r="J37" s="4">
        <f>(H37/H6)</f>
        <v>5.6136940601653106E-2</v>
      </c>
      <c r="K37" s="4">
        <f t="shared" si="7"/>
        <v>0.909814598277364</v>
      </c>
      <c r="L37" s="14">
        <f t="shared" si="8"/>
        <v>-2.1868352832318805E-2</v>
      </c>
    </row>
    <row r="38" spans="1:12" s="13" customFormat="1" ht="21" customHeight="1" x14ac:dyDescent="0.2">
      <c r="A38" s="5" t="s">
        <v>68</v>
      </c>
      <c r="B38" s="6" t="s">
        <v>69</v>
      </c>
      <c r="C38" s="7">
        <f>SUM(C39:C41)</f>
        <v>123932.34999999999</v>
      </c>
      <c r="D38" s="7">
        <f>SUM(D39:D41)</f>
        <v>88621.59</v>
      </c>
      <c r="E38" s="8">
        <f t="shared" si="5"/>
        <v>0.71508036440848577</v>
      </c>
      <c r="F38" s="8">
        <f>(D38/D6)</f>
        <v>0.11985843001473896</v>
      </c>
      <c r="G38" s="7">
        <f>SUM(G39:G41)</f>
        <v>123399.26</v>
      </c>
      <c r="H38" s="7">
        <f>SUM(H39:H41)</f>
        <v>86847.28</v>
      </c>
      <c r="I38" s="8">
        <f t="shared" si="6"/>
        <v>0.70379093035079787</v>
      </c>
      <c r="J38" s="8">
        <f>(H38/H6)</f>
        <v>0.10240249073296233</v>
      </c>
      <c r="K38" s="8">
        <f t="shared" si="7"/>
        <v>1.0204302310907145</v>
      </c>
      <c r="L38" s="15">
        <f t="shared" si="8"/>
        <v>1.1289434057687897E-2</v>
      </c>
    </row>
    <row r="39" spans="1:12" s="13" customFormat="1" ht="21" customHeight="1" x14ac:dyDescent="0.2">
      <c r="A39" s="1" t="s">
        <v>70</v>
      </c>
      <c r="B39" s="2" t="s">
        <v>71</v>
      </c>
      <c r="C39" s="3">
        <v>80375.11</v>
      </c>
      <c r="D39" s="3">
        <v>58555.65</v>
      </c>
      <c r="E39" s="4">
        <f t="shared" si="5"/>
        <v>0.72852964058151837</v>
      </c>
      <c r="F39" s="4">
        <f>(D39/D6)</f>
        <v>7.9195016445682706E-2</v>
      </c>
      <c r="G39" s="3">
        <v>81479.06</v>
      </c>
      <c r="H39" s="3">
        <v>59962.37</v>
      </c>
      <c r="I39" s="4">
        <f t="shared" si="6"/>
        <v>0.73592368395020757</v>
      </c>
      <c r="J39" s="4">
        <f>(H39/H6)</f>
        <v>7.070222623266334E-2</v>
      </c>
      <c r="K39" s="4">
        <f t="shared" si="7"/>
        <v>0.97653995330738264</v>
      </c>
      <c r="L39" s="14">
        <f t="shared" si="8"/>
        <v>-7.3940433686892071E-3</v>
      </c>
    </row>
    <row r="40" spans="1:12" s="13" customFormat="1" ht="21" customHeight="1" x14ac:dyDescent="0.2">
      <c r="A40" s="1" t="s">
        <v>72</v>
      </c>
      <c r="B40" s="2" t="s">
        <v>73</v>
      </c>
      <c r="C40" s="3">
        <v>347.18</v>
      </c>
      <c r="D40" s="3">
        <v>209.96</v>
      </c>
      <c r="E40" s="4">
        <f t="shared" si="5"/>
        <v>0.60475833861397543</v>
      </c>
      <c r="F40" s="4">
        <f>(D40/D6)</f>
        <v>2.8396552088373269E-4</v>
      </c>
      <c r="G40" s="3">
        <v>759.7</v>
      </c>
      <c r="H40" s="3">
        <v>209.82</v>
      </c>
      <c r="I40" s="4">
        <f t="shared" si="6"/>
        <v>0.27618796893510594</v>
      </c>
      <c r="J40" s="4">
        <f>(H40/H6)</f>
        <v>2.4740084669997906E-4</v>
      </c>
      <c r="K40" s="4">
        <f t="shared" si="7"/>
        <v>1.0006672385854543</v>
      </c>
      <c r="L40" s="14">
        <f t="shared" si="8"/>
        <v>0.32857036967886949</v>
      </c>
    </row>
    <row r="41" spans="1:12" s="13" customFormat="1" ht="21" customHeight="1" x14ac:dyDescent="0.2">
      <c r="A41" s="1" t="s">
        <v>74</v>
      </c>
      <c r="B41" s="2" t="s">
        <v>75</v>
      </c>
      <c r="C41" s="3">
        <v>43210.06</v>
      </c>
      <c r="D41" s="3">
        <v>29855.98</v>
      </c>
      <c r="E41" s="4">
        <f t="shared" si="5"/>
        <v>0.6909497464247909</v>
      </c>
      <c r="F41" s="4">
        <f>(D41/D6)</f>
        <v>4.0379448048172534E-2</v>
      </c>
      <c r="G41" s="3">
        <v>41160.5</v>
      </c>
      <c r="H41" s="3">
        <v>26675.09</v>
      </c>
      <c r="I41" s="4">
        <f t="shared" si="6"/>
        <v>0.64807497479379506</v>
      </c>
      <c r="J41" s="4">
        <f>(H41/H6)</f>
        <v>3.1452863653599006E-2</v>
      </c>
      <c r="K41" s="4">
        <f t="shared" si="7"/>
        <v>1.1192457082619027</v>
      </c>
      <c r="L41" s="14">
        <f t="shared" si="8"/>
        <v>4.2874771630995845E-2</v>
      </c>
    </row>
    <row r="42" spans="1:12" s="13" customFormat="1" ht="21" customHeight="1" x14ac:dyDescent="0.2">
      <c r="A42" s="5" t="s">
        <v>76</v>
      </c>
      <c r="B42" s="6" t="s">
        <v>77</v>
      </c>
      <c r="C42" s="7">
        <f>SUM(C43:C46)</f>
        <v>48027.090000000004</v>
      </c>
      <c r="D42" s="7">
        <f>SUM(D43:D46)</f>
        <v>13629.119999999999</v>
      </c>
      <c r="E42" s="8">
        <f t="shared" si="5"/>
        <v>0.28377984175181126</v>
      </c>
      <c r="F42" s="8">
        <f>(D42/D6)</f>
        <v>1.8433035625771092E-2</v>
      </c>
      <c r="G42" s="7">
        <f>SUM(G43:G46)</f>
        <v>36820.9</v>
      </c>
      <c r="H42" s="7">
        <f>SUM(H43:H46)</f>
        <v>17360.100000000002</v>
      </c>
      <c r="I42" s="8">
        <f t="shared" si="6"/>
        <v>0.47147408129622037</v>
      </c>
      <c r="J42" s="8">
        <f>(H42/H6)</f>
        <v>2.0469466394034443E-2</v>
      </c>
      <c r="K42" s="8">
        <f t="shared" si="7"/>
        <v>0.785083035235972</v>
      </c>
      <c r="L42" s="8">
        <f t="shared" si="8"/>
        <v>-0.18769423954440911</v>
      </c>
    </row>
    <row r="43" spans="1:12" s="13" customFormat="1" ht="21" customHeight="1" x14ac:dyDescent="0.2">
      <c r="A43" s="1" t="s">
        <v>78</v>
      </c>
      <c r="B43" s="2" t="s">
        <v>79</v>
      </c>
      <c r="C43" s="3">
        <v>8300</v>
      </c>
      <c r="D43" s="3">
        <v>6057.12</v>
      </c>
      <c r="E43" s="4">
        <f t="shared" si="5"/>
        <v>0.72977349397590363</v>
      </c>
      <c r="F43" s="4">
        <f>(D43/D6)</f>
        <v>8.1920996182857433E-3</v>
      </c>
      <c r="G43" s="3">
        <v>8500</v>
      </c>
      <c r="H43" s="3">
        <v>6327.14</v>
      </c>
      <c r="I43" s="4">
        <f t="shared" si="6"/>
        <v>0.74436941176470595</v>
      </c>
      <c r="J43" s="4">
        <f>(H43/H6)</f>
        <v>7.4603936383057165E-3</v>
      </c>
      <c r="K43" s="4">
        <f t="shared" si="7"/>
        <v>0.95732353006255588</v>
      </c>
      <c r="L43" s="4">
        <f t="shared" si="8"/>
        <v>-1.4595917788802315E-2</v>
      </c>
    </row>
    <row r="44" spans="1:12" s="13" customFormat="1" ht="21" customHeight="1" x14ac:dyDescent="0.2">
      <c r="A44" s="1" t="s">
        <v>80</v>
      </c>
      <c r="B44" s="2" t="s">
        <v>81</v>
      </c>
      <c r="C44" s="3">
        <v>12818.09</v>
      </c>
      <c r="D44" s="3">
        <v>4791.72</v>
      </c>
      <c r="E44" s="4">
        <f t="shared" si="5"/>
        <v>0.37382480541172675</v>
      </c>
      <c r="F44" s="4">
        <f>(D44/D6)</f>
        <v>6.4806785374785653E-3</v>
      </c>
      <c r="G44" s="3">
        <v>3080</v>
      </c>
      <c r="H44" s="3">
        <v>2462.92</v>
      </c>
      <c r="I44" s="4">
        <f t="shared" si="6"/>
        <v>0.79964935064935072</v>
      </c>
      <c r="J44" s="4">
        <f>(H44/H6)</f>
        <v>2.9040534427333545E-3</v>
      </c>
      <c r="K44" s="4">
        <f t="shared" si="7"/>
        <v>1.9455443132541861</v>
      </c>
      <c r="L44" s="4">
        <f t="shared" si="8"/>
        <v>-0.42582454523762397</v>
      </c>
    </row>
    <row r="45" spans="1:12" s="13" customFormat="1" ht="21" customHeight="1" x14ac:dyDescent="0.2">
      <c r="A45" s="1" t="s">
        <v>82</v>
      </c>
      <c r="B45" s="2" t="s">
        <v>83</v>
      </c>
      <c r="C45" s="3">
        <v>25674.7</v>
      </c>
      <c r="D45" s="3">
        <v>1844.56</v>
      </c>
      <c r="E45" s="4">
        <f t="shared" si="5"/>
        <v>7.1843487947278836E-2</v>
      </c>
      <c r="F45" s="4">
        <f>(D45/D6)</f>
        <v>2.4947201428905407E-3</v>
      </c>
      <c r="G45" s="3">
        <v>24143.599999999999</v>
      </c>
      <c r="H45" s="3">
        <v>7722.06</v>
      </c>
      <c r="I45" s="4">
        <f t="shared" si="6"/>
        <v>0.31983879785947417</v>
      </c>
      <c r="J45" s="4">
        <f>(H45/H6)</f>
        <v>9.1051576697552209E-3</v>
      </c>
      <c r="K45" s="4">
        <f t="shared" si="7"/>
        <v>0.23886890285752763</v>
      </c>
      <c r="L45" s="14">
        <f t="shared" si="8"/>
        <v>-0.24799530991219532</v>
      </c>
    </row>
    <row r="46" spans="1:12" s="13" customFormat="1" ht="21" customHeight="1" x14ac:dyDescent="0.2">
      <c r="A46" s="1" t="s">
        <v>84</v>
      </c>
      <c r="B46" s="2" t="s">
        <v>85</v>
      </c>
      <c r="C46" s="3">
        <v>1234.3</v>
      </c>
      <c r="D46" s="3">
        <v>935.72</v>
      </c>
      <c r="E46" s="4">
        <f t="shared" si="5"/>
        <v>0.75809770720246294</v>
      </c>
      <c r="F46" s="4">
        <f>(D46/D6)</f>
        <v>1.2655373271162429E-3</v>
      </c>
      <c r="G46" s="3">
        <v>1097.3</v>
      </c>
      <c r="H46" s="3">
        <v>847.98</v>
      </c>
      <c r="I46" s="4">
        <f t="shared" si="6"/>
        <v>0.77278775175430603</v>
      </c>
      <c r="J46" s="4">
        <f>(H46/H6)</f>
        <v>9.9986164324014984E-4</v>
      </c>
      <c r="K46" s="4">
        <f t="shared" si="7"/>
        <v>1.1034694214486191</v>
      </c>
      <c r="L46" s="14">
        <f t="shared" si="8"/>
        <v>-1.4690044551843084E-2</v>
      </c>
    </row>
    <row r="47" spans="1:12" s="13" customFormat="1" ht="21" customHeight="1" x14ac:dyDescent="0.2">
      <c r="A47" s="5" t="s">
        <v>86</v>
      </c>
      <c r="B47" s="6" t="s">
        <v>87</v>
      </c>
      <c r="C47" s="7">
        <f>SUM(C48:C50)</f>
        <v>16953.48</v>
      </c>
      <c r="D47" s="7">
        <f>SUM(D48:D50)</f>
        <v>13349.55</v>
      </c>
      <c r="E47" s="8">
        <f t="shared" si="5"/>
        <v>0.78742240531147589</v>
      </c>
      <c r="F47" s="8">
        <f>(D47/D6)</f>
        <v>1.805492436327602E-2</v>
      </c>
      <c r="G47" s="7">
        <f t="shared" ref="G47:H47" si="9">SUM(G48:G50)</f>
        <v>3837.28</v>
      </c>
      <c r="H47" s="7">
        <f t="shared" si="9"/>
        <v>3436.09</v>
      </c>
      <c r="I47" s="8">
        <f t="shared" si="6"/>
        <v>0.89544938081140812</v>
      </c>
      <c r="J47" s="8">
        <f>(H47/H6)</f>
        <v>4.0515278588186586E-3</v>
      </c>
      <c r="K47" s="8">
        <f t="shared" si="7"/>
        <v>3.8850990515382304</v>
      </c>
      <c r="L47" s="15">
        <f t="shared" si="8"/>
        <v>-0.10802697549993223</v>
      </c>
    </row>
    <row r="48" spans="1:12" s="13" customFormat="1" ht="21" customHeight="1" x14ac:dyDescent="0.2">
      <c r="A48" s="16" t="s">
        <v>103</v>
      </c>
      <c r="B48" s="6">
        <v>1101</v>
      </c>
      <c r="C48" s="7">
        <v>12644.52</v>
      </c>
      <c r="D48" s="7">
        <v>9403.9599999999991</v>
      </c>
      <c r="E48" s="8"/>
      <c r="F48" s="8"/>
      <c r="G48" s="7"/>
      <c r="H48" s="7"/>
      <c r="I48" s="8"/>
      <c r="J48" s="8"/>
      <c r="K48" s="8"/>
      <c r="L48" s="15"/>
    </row>
    <row r="49" spans="1:12" s="13" customFormat="1" ht="21" customHeight="1" x14ac:dyDescent="0.2">
      <c r="A49" s="1" t="s">
        <v>88</v>
      </c>
      <c r="B49" s="2" t="s">
        <v>89</v>
      </c>
      <c r="C49" s="3">
        <v>3184.65</v>
      </c>
      <c r="D49" s="3">
        <v>3102.36</v>
      </c>
      <c r="E49" s="4">
        <f t="shared" si="5"/>
        <v>0.97416042579247331</v>
      </c>
      <c r="F49" s="4">
        <f>(D49/D6)</f>
        <v>4.1958624184075871E-3</v>
      </c>
      <c r="G49" s="3">
        <v>2676.78</v>
      </c>
      <c r="H49" s="3">
        <v>2565.71</v>
      </c>
      <c r="I49" s="4">
        <f t="shared" si="6"/>
        <v>0.95850611555675092</v>
      </c>
      <c r="J49" s="4">
        <f>(H49/H6)</f>
        <v>3.0252541530197468E-3</v>
      </c>
      <c r="K49" s="4">
        <f t="shared" si="7"/>
        <v>1.209162376106419</v>
      </c>
      <c r="L49" s="4">
        <f t="shared" si="8"/>
        <v>1.5654310235722391E-2</v>
      </c>
    </row>
    <row r="50" spans="1:12" s="13" customFormat="1" ht="21" customHeight="1" x14ac:dyDescent="0.2">
      <c r="A50" s="1" t="s">
        <v>101</v>
      </c>
      <c r="B50" s="2">
        <v>1103</v>
      </c>
      <c r="C50" s="3">
        <v>1124.31</v>
      </c>
      <c r="D50" s="3">
        <v>843.23</v>
      </c>
      <c r="E50" s="4">
        <f t="shared" si="5"/>
        <v>0.74999777641397836</v>
      </c>
      <c r="F50" s="4">
        <f>(D50/D7)</f>
        <v>8.7194588088993635E-3</v>
      </c>
      <c r="G50" s="3">
        <v>1160.5</v>
      </c>
      <c r="H50" s="3">
        <v>870.38</v>
      </c>
      <c r="I50" s="4">
        <f t="shared" ref="I50" si="10">(H50/G50)</f>
        <v>0.75000430848772082</v>
      </c>
      <c r="J50" s="4">
        <f>(H50/H7)</f>
        <v>8.8061503632114613E-3</v>
      </c>
      <c r="K50" s="4">
        <f t="shared" ref="K50" si="11">(D50/H50)</f>
        <v>0.96880672809577428</v>
      </c>
      <c r="L50" s="4">
        <f t="shared" ref="L50" si="12">(E50-I50)</f>
        <v>-6.5320737424601205E-6</v>
      </c>
    </row>
    <row r="51" spans="1:12" s="13" customFormat="1" ht="21" customHeight="1" x14ac:dyDescent="0.2">
      <c r="A51" s="5" t="s">
        <v>90</v>
      </c>
      <c r="B51" s="6" t="s">
        <v>91</v>
      </c>
      <c r="C51" s="7">
        <f>SUM(C52:C52)</f>
        <v>5806.82</v>
      </c>
      <c r="D51" s="7">
        <f>SUM(D52:D52)</f>
        <v>4190.91</v>
      </c>
      <c r="E51" s="8">
        <f t="shared" si="5"/>
        <v>0.72172204407920348</v>
      </c>
      <c r="F51" s="8">
        <f>(D51/D6)</f>
        <v>5.6680984050621261E-3</v>
      </c>
      <c r="G51" s="7">
        <f>SUM(G52:G52)</f>
        <v>4343.5</v>
      </c>
      <c r="H51" s="7">
        <f>SUM(H52:H52)</f>
        <v>3278.92</v>
      </c>
      <c r="I51" s="8">
        <f t="shared" si="6"/>
        <v>0.75490272821457349</v>
      </c>
      <c r="J51" s="8">
        <f>(H51/H6)</f>
        <v>3.8662071502311283E-3</v>
      </c>
      <c r="K51" s="8">
        <f t="shared" si="7"/>
        <v>1.2781373135056664</v>
      </c>
      <c r="L51" s="15">
        <f t="shared" si="8"/>
        <v>-3.3180684135370009E-2</v>
      </c>
    </row>
    <row r="52" spans="1:12" s="13" customFormat="1" ht="21" customHeight="1" x14ac:dyDescent="0.2">
      <c r="A52" s="1" t="s">
        <v>92</v>
      </c>
      <c r="B52" s="2" t="s">
        <v>93</v>
      </c>
      <c r="C52" s="3">
        <v>5806.82</v>
      </c>
      <c r="D52" s="3">
        <v>4190.91</v>
      </c>
      <c r="E52" s="4">
        <f t="shared" si="5"/>
        <v>0.72172204407920348</v>
      </c>
      <c r="F52" s="4">
        <f>(D52/D6)</f>
        <v>5.6680984050621261E-3</v>
      </c>
      <c r="G52" s="3">
        <v>4343.5</v>
      </c>
      <c r="H52" s="3">
        <v>3278.92</v>
      </c>
      <c r="I52" s="4">
        <f t="shared" si="6"/>
        <v>0.75490272821457349</v>
      </c>
      <c r="J52" s="4">
        <f>(H52/H6)</f>
        <v>3.8662071502311283E-3</v>
      </c>
      <c r="K52" s="4">
        <f t="shared" si="7"/>
        <v>1.2781373135056664</v>
      </c>
      <c r="L52" s="4">
        <f t="shared" si="8"/>
        <v>-3.3180684135370009E-2</v>
      </c>
    </row>
    <row r="53" spans="1:12" s="13" customFormat="1" ht="41.1" customHeight="1" x14ac:dyDescent="0.2">
      <c r="A53" s="5" t="s">
        <v>94</v>
      </c>
      <c r="B53" s="6" t="s">
        <v>95</v>
      </c>
      <c r="C53" s="7">
        <f>SUM(C54:C54)</f>
        <v>29.75</v>
      </c>
      <c r="D53" s="7">
        <f>SUM(D54:D54)</f>
        <v>16.41</v>
      </c>
      <c r="E53" s="8">
        <f t="shared" si="5"/>
        <v>0.55159663865546216</v>
      </c>
      <c r="F53" s="8">
        <f>(D53/D6)</f>
        <v>2.2194104580406043E-5</v>
      </c>
      <c r="G53" s="7">
        <f>SUM(G54:G54)</f>
        <v>11</v>
      </c>
      <c r="H53" s="7">
        <f>SUM(H54:H54)</f>
        <v>8.26</v>
      </c>
      <c r="I53" s="8">
        <f t="shared" si="6"/>
        <v>0.75090909090909086</v>
      </c>
      <c r="J53" s="8">
        <f>(H53/H6)</f>
        <v>9.7394480685436407E-6</v>
      </c>
      <c r="K53" s="8">
        <f t="shared" si="7"/>
        <v>1.986682808716707</v>
      </c>
      <c r="L53" s="8">
        <f t="shared" si="8"/>
        <v>-0.1993124522536287</v>
      </c>
    </row>
    <row r="54" spans="1:12" s="13" customFormat="1" ht="21" customHeight="1" x14ac:dyDescent="0.2">
      <c r="A54" s="1" t="s">
        <v>96</v>
      </c>
      <c r="B54" s="2" t="s">
        <v>97</v>
      </c>
      <c r="C54" s="3">
        <v>29.75</v>
      </c>
      <c r="D54" s="3">
        <v>16.41</v>
      </c>
      <c r="E54" s="4">
        <f t="shared" si="5"/>
        <v>0.55159663865546216</v>
      </c>
      <c r="F54" s="4">
        <f>(D54/D6)</f>
        <v>2.2194104580406043E-5</v>
      </c>
      <c r="G54" s="3">
        <v>11</v>
      </c>
      <c r="H54" s="3">
        <v>8.26</v>
      </c>
      <c r="I54" s="4">
        <f t="shared" si="6"/>
        <v>0.75090909090909086</v>
      </c>
      <c r="J54" s="4">
        <f>(H54/H6)</f>
        <v>9.7394480685436407E-6</v>
      </c>
      <c r="K54" s="4">
        <f t="shared" si="7"/>
        <v>1.986682808716707</v>
      </c>
      <c r="L54" s="4">
        <f t="shared" si="8"/>
        <v>-0.1993124522536287</v>
      </c>
    </row>
  </sheetData>
  <mergeCells count="17">
    <mergeCell ref="I5"/>
    <mergeCell ref="J5"/>
    <mergeCell ref="K5"/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2025-11-26T10:50:01Z</cp:lastPrinted>
  <dcterms:created xsi:type="dcterms:W3CDTF">2017-03-10T06:35:34Z</dcterms:created>
  <dcterms:modified xsi:type="dcterms:W3CDTF">2026-10-07T12:59:26Z</dcterms:modified>
</cp:coreProperties>
</file>