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июнь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Таблица!$C$6:$L$54</definedName>
  </definedNames>
  <calcPr calcId="162913"/>
</workbook>
</file>

<file path=xl/calcChain.xml><?xml version="1.0" encoding="utf-8"?>
<calcChain xmlns="http://schemas.openxmlformats.org/spreadsheetml/2006/main">
  <c r="K48" i="1" l="1"/>
  <c r="J48" i="1"/>
  <c r="I48" i="1"/>
  <c r="L48" i="1" s="1"/>
  <c r="F48" i="1"/>
  <c r="E48" i="1"/>
  <c r="H47" i="1"/>
  <c r="G47" i="1"/>
  <c r="D47" i="1"/>
  <c r="C47" i="1"/>
  <c r="H6" i="1" l="1"/>
  <c r="G6" i="1"/>
  <c r="K21" i="1" l="1"/>
  <c r="I21" i="1"/>
  <c r="E21" i="1"/>
  <c r="L21" i="1" l="1"/>
  <c r="H18" i="1"/>
  <c r="G18" i="1"/>
  <c r="D18" i="1"/>
  <c r="C18" i="1"/>
  <c r="K50" i="1"/>
  <c r="I50" i="1"/>
  <c r="E50" i="1" l="1"/>
  <c r="L50" i="1" s="1"/>
  <c r="K13" i="1" l="1"/>
  <c r="I13" i="1"/>
  <c r="E13" i="1"/>
  <c r="L13" i="1" l="1"/>
  <c r="J36" i="1"/>
  <c r="I36" i="1"/>
  <c r="K36" i="1" l="1"/>
  <c r="E36" i="1"/>
  <c r="L36" i="1" s="1"/>
  <c r="H53" i="1"/>
  <c r="H51" i="1"/>
  <c r="H42" i="1"/>
  <c r="H38" i="1"/>
  <c r="H33" i="1"/>
  <c r="H28" i="1"/>
  <c r="H22" i="1"/>
  <c r="H16" i="1"/>
  <c r="H7" i="1"/>
  <c r="G53" i="1"/>
  <c r="G51" i="1"/>
  <c r="G42" i="1"/>
  <c r="G38" i="1"/>
  <c r="G33" i="1"/>
  <c r="G28" i="1"/>
  <c r="G22" i="1"/>
  <c r="G16" i="1"/>
  <c r="G7" i="1"/>
  <c r="D53" i="1"/>
  <c r="D51" i="1"/>
  <c r="D42" i="1"/>
  <c r="D38" i="1"/>
  <c r="D33" i="1"/>
  <c r="D28" i="1"/>
  <c r="D22" i="1"/>
  <c r="D16" i="1"/>
  <c r="D7" i="1"/>
  <c r="C53" i="1"/>
  <c r="C51" i="1"/>
  <c r="C42" i="1"/>
  <c r="C38" i="1"/>
  <c r="C33" i="1"/>
  <c r="C28" i="1"/>
  <c r="C22" i="1"/>
  <c r="C16" i="1"/>
  <c r="C7" i="1"/>
  <c r="E54" i="1"/>
  <c r="E52" i="1"/>
  <c r="E49" i="1"/>
  <c r="E46" i="1"/>
  <c r="E45" i="1"/>
  <c r="E44" i="1"/>
  <c r="E43" i="1"/>
  <c r="E41" i="1"/>
  <c r="E40" i="1"/>
  <c r="E39" i="1"/>
  <c r="E37" i="1"/>
  <c r="E35" i="1"/>
  <c r="E34" i="1"/>
  <c r="E32" i="1"/>
  <c r="E31" i="1"/>
  <c r="E30" i="1"/>
  <c r="E29" i="1"/>
  <c r="E27" i="1"/>
  <c r="E26" i="1"/>
  <c r="E25" i="1"/>
  <c r="E24" i="1"/>
  <c r="E23" i="1"/>
  <c r="E20" i="1"/>
  <c r="E19" i="1"/>
  <c r="E17" i="1"/>
  <c r="E15" i="1"/>
  <c r="E14" i="1"/>
  <c r="E12" i="1"/>
  <c r="E11" i="1"/>
  <c r="E10" i="1"/>
  <c r="E9" i="1"/>
  <c r="E8" i="1"/>
  <c r="I54" i="1"/>
  <c r="I52" i="1"/>
  <c r="I49" i="1"/>
  <c r="I46" i="1"/>
  <c r="I45" i="1"/>
  <c r="I44" i="1"/>
  <c r="I43" i="1"/>
  <c r="I41" i="1"/>
  <c r="I40" i="1"/>
  <c r="I39" i="1"/>
  <c r="I37" i="1"/>
  <c r="I35" i="1"/>
  <c r="I34" i="1"/>
  <c r="I32" i="1"/>
  <c r="I31" i="1"/>
  <c r="I30" i="1"/>
  <c r="I29" i="1"/>
  <c r="I27" i="1"/>
  <c r="I26" i="1"/>
  <c r="I25" i="1"/>
  <c r="I24" i="1"/>
  <c r="I23" i="1"/>
  <c r="I20" i="1"/>
  <c r="I19" i="1"/>
  <c r="I17" i="1"/>
  <c r="I15" i="1"/>
  <c r="I14" i="1"/>
  <c r="I12" i="1"/>
  <c r="I11" i="1"/>
  <c r="I10" i="1"/>
  <c r="I9" i="1"/>
  <c r="I8" i="1"/>
  <c r="K54" i="1"/>
  <c r="K52" i="1"/>
  <c r="K49" i="1"/>
  <c r="K46" i="1"/>
  <c r="K45" i="1"/>
  <c r="K44" i="1"/>
  <c r="K43" i="1"/>
  <c r="K41" i="1"/>
  <c r="K40" i="1"/>
  <c r="K39" i="1"/>
  <c r="K37" i="1"/>
  <c r="K35" i="1"/>
  <c r="K34" i="1"/>
  <c r="K32" i="1"/>
  <c r="K31" i="1"/>
  <c r="K30" i="1"/>
  <c r="K29" i="1"/>
  <c r="K27" i="1"/>
  <c r="K26" i="1"/>
  <c r="K25" i="1"/>
  <c r="K24" i="1"/>
  <c r="K23" i="1"/>
  <c r="K20" i="1"/>
  <c r="K19" i="1"/>
  <c r="K17" i="1"/>
  <c r="K15" i="1"/>
  <c r="K14" i="1"/>
  <c r="K12" i="1"/>
  <c r="K11" i="1"/>
  <c r="K10" i="1"/>
  <c r="K9" i="1"/>
  <c r="K8" i="1"/>
  <c r="C6" i="1" l="1"/>
  <c r="F21" i="1"/>
  <c r="D6" i="1"/>
  <c r="J13" i="1"/>
  <c r="J21" i="1"/>
  <c r="J50" i="1"/>
  <c r="F13" i="1"/>
  <c r="F50" i="1"/>
  <c r="J53" i="1"/>
  <c r="L9" i="1"/>
  <c r="L17" i="1"/>
  <c r="L41" i="1"/>
  <c r="L31" i="1"/>
  <c r="L23" i="1"/>
  <c r="L26" i="1"/>
  <c r="K53" i="1"/>
  <c r="L37" i="1"/>
  <c r="L20" i="1"/>
  <c r="L54" i="1"/>
  <c r="L45" i="1"/>
  <c r="L40" i="1"/>
  <c r="L30" i="1"/>
  <c r="L14" i="1"/>
  <c r="L11" i="1"/>
  <c r="L15" i="1"/>
  <c r="L10" i="1"/>
  <c r="L46" i="1"/>
  <c r="L52" i="1"/>
  <c r="L49" i="1"/>
  <c r="L44" i="1"/>
  <c r="L43" i="1"/>
  <c r="L39" i="1"/>
  <c r="L34" i="1"/>
  <c r="L32" i="1"/>
  <c r="L29" i="1"/>
  <c r="L27" i="1"/>
  <c r="L25" i="1"/>
  <c r="E53" i="1"/>
  <c r="K16" i="1"/>
  <c r="K7" i="1"/>
  <c r="E28" i="1"/>
  <c r="E16" i="1"/>
  <c r="I53" i="1"/>
  <c r="I51" i="1"/>
  <c r="K51" i="1"/>
  <c r="E51" i="1"/>
  <c r="I47" i="1"/>
  <c r="K47" i="1"/>
  <c r="E47" i="1"/>
  <c r="I42" i="1"/>
  <c r="K42" i="1"/>
  <c r="E42" i="1"/>
  <c r="I38" i="1"/>
  <c r="K38" i="1"/>
  <c r="E38" i="1"/>
  <c r="I33" i="1"/>
  <c r="K33" i="1"/>
  <c r="E33" i="1"/>
  <c r="I28" i="1"/>
  <c r="K28" i="1"/>
  <c r="I22" i="1"/>
  <c r="K22" i="1"/>
  <c r="E22" i="1"/>
  <c r="I18" i="1"/>
  <c r="K18" i="1"/>
  <c r="E18" i="1"/>
  <c r="I16" i="1"/>
  <c r="I7" i="1"/>
  <c r="E7" i="1"/>
  <c r="L35" i="1"/>
  <c r="L24" i="1"/>
  <c r="L19" i="1"/>
  <c r="L12" i="1"/>
  <c r="L8" i="1"/>
  <c r="F36" i="1" l="1"/>
  <c r="F29" i="1"/>
  <c r="F45" i="1"/>
  <c r="L16" i="1"/>
  <c r="F17" i="1"/>
  <c r="F28" i="1"/>
  <c r="J25" i="1"/>
  <c r="J27" i="1"/>
  <c r="J39" i="1"/>
  <c r="J45" i="1"/>
  <c r="J19" i="1"/>
  <c r="J51" i="1"/>
  <c r="J26" i="1"/>
  <c r="J49" i="1"/>
  <c r="J52" i="1"/>
  <c r="J38" i="1"/>
  <c r="J43" i="1"/>
  <c r="J54" i="1"/>
  <c r="J8" i="1"/>
  <c r="J9" i="1"/>
  <c r="J30" i="1"/>
  <c r="J32" i="1"/>
  <c r="J20" i="1"/>
  <c r="J18" i="1"/>
  <c r="J7" i="1"/>
  <c r="J15" i="1"/>
  <c r="J47" i="1"/>
  <c r="J31" i="1"/>
  <c r="J40" i="1"/>
  <c r="J24" i="1"/>
  <c r="J33" i="1"/>
  <c r="J12" i="1"/>
  <c r="J34" i="1"/>
  <c r="J29" i="1"/>
  <c r="J10" i="1"/>
  <c r="J23" i="1"/>
  <c r="J46" i="1"/>
  <c r="I6" i="1"/>
  <c r="J35" i="1"/>
  <c r="J22" i="1"/>
  <c r="J44" i="1"/>
  <c r="J28" i="1"/>
  <c r="J41" i="1"/>
  <c r="J16" i="1"/>
  <c r="J42" i="1"/>
  <c r="J17" i="1"/>
  <c r="J37" i="1"/>
  <c r="J14" i="1"/>
  <c r="J11" i="1"/>
  <c r="L53" i="1"/>
  <c r="F23" i="1"/>
  <c r="F43" i="1"/>
  <c r="F15" i="1"/>
  <c r="F34" i="1"/>
  <c r="F44" i="1"/>
  <c r="F52" i="1"/>
  <c r="F39" i="1"/>
  <c r="F16" i="1"/>
  <c r="F33" i="1"/>
  <c r="K6" i="1"/>
  <c r="F11" i="1"/>
  <c r="F20" i="1"/>
  <c r="F32" i="1"/>
  <c r="F9" i="1"/>
  <c r="F38" i="1"/>
  <c r="F10" i="1"/>
  <c r="F27" i="1"/>
  <c r="F49" i="1"/>
  <c r="F19" i="1"/>
  <c r="F41" i="1"/>
  <c r="F42" i="1"/>
  <c r="F26" i="1"/>
  <c r="F14" i="1"/>
  <c r="F47" i="1"/>
  <c r="F31" i="1"/>
  <c r="F54" i="1"/>
  <c r="F8" i="1"/>
  <c r="F51" i="1"/>
  <c r="E6" i="1"/>
  <c r="F46" i="1"/>
  <c r="F30" i="1"/>
  <c r="F18" i="1"/>
  <c r="F53" i="1"/>
  <c r="F35" i="1"/>
  <c r="F22" i="1"/>
  <c r="F7" i="1"/>
  <c r="F40" i="1"/>
  <c r="F24" i="1"/>
  <c r="F12" i="1"/>
  <c r="F37" i="1"/>
  <c r="F25" i="1"/>
  <c r="L28" i="1"/>
  <c r="L51" i="1"/>
  <c r="L47" i="1"/>
  <c r="L42" i="1"/>
  <c r="L38" i="1"/>
  <c r="L33" i="1"/>
  <c r="L22" i="1"/>
  <c r="L18" i="1"/>
  <c r="L7" i="1"/>
  <c r="L6" i="1" l="1"/>
</calcChain>
</file>

<file path=xl/sharedStrings.xml><?xml version="1.0" encoding="utf-8"?>
<sst xmlns="http://schemas.openxmlformats.org/spreadsheetml/2006/main" count="108" uniqueCount="108">
  <si>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</si>
  <si>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</si>
  <si>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</si>
  <si>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</si>
  <si>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</si>
  <si>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</si>
  <si>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</si>
  <si>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</si>
  <si>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</si>
  <si>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</si>
  <si>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</si>
  <si>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</si>
  <si>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</si>
  <si>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</si>
  <si>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</si>
  <si>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</si>
  <si>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</si>
  <si>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</si>
  <si>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</si>
  <si>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</si>
  <si>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</si>
  <si>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</si>
  <si>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</si>
  <si>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</si>
  <si>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</si>
  <si>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</si>
  <si>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</si>
  <si>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</si>
  <si>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</si>
  <si>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</si>
  <si>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</si>
  <si>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</si>
  <si>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</si>
  <si>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</si>
  <si>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</si>
  <si>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</si>
  <si>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0309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</si>
  <si>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</si>
  <si>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</si>
  <si>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</si>
  <si>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</si>
  <si>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</si>
  <si>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</si>
  <si>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</si>
  <si>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</si>
  <si>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</si>
  <si>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</si>
  <si>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</si>
  <si>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</si>
  <si>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</si>
  <si>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</si>
  <si>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</si>
  <si>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</si>
  <si>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</si>
  <si>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</si>
  <si>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</si>
  <si>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</si>
  <si>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</si>
  <si>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</si>
  <si>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</si>
  <si>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</si>
  <si>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</si>
  <si>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</si>
  <si>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</si>
  <si>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</si>
  <si>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</si>
  <si>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</si>
  <si>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</si>
  <si>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</si>
  <si>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</si>
  <si>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</si>
  <si>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</si>
  <si>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</si>
  <si>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</si>
  <si>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</si>
  <si>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</si>
  <si>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</si>
  <si>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</si>
  <si>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</si>
  <si>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</si>
  <si>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</si>
  <si>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</si>
  <si>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</si>
  <si>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</si>
  <si>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</si>
  <si>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</si>
  <si>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</si>
  <si>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</si>
  <si>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</si>
  <si>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</si>
  <si>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</si>
  <si>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</si>
  <si>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</si>
  <si>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</si>
  <si>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</si>
  <si>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</si>
  <si>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</si>
  <si>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</si>
  <si>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</si>
  <si>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Анализ исполнения расходов бюджета Тоншаевского муниципального округа</t>
  </si>
  <si>
    <t>Обеспечение проведения выборов и референдумов</t>
  </si>
  <si>
    <t>Спорт высших достижений</t>
  </si>
  <si>
    <t>Другие вопросы в области национальной безопасности и правоохранительной деятельности</t>
  </si>
  <si>
    <t>Информация об исполнении за январь-июнь месяц 2026 года, 2025 года в разрезе разделов, подразделов классификации расходов</t>
  </si>
  <si>
    <t>за январь-июнь месяц 2026 года</t>
  </si>
  <si>
    <t>Гражданская оборона</t>
  </si>
  <si>
    <t>Защита населения и территории от чрезвычайных ситуаций природного и техногенного характера, пожарная безопасность</t>
  </si>
  <si>
    <t>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</si>
</sst>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4" fontId="8" fillId="0" borderId="1" xfId="1" applyNumberFormat="1" applyFont="1" applyFill="1" applyBorder="1" applyAlignment="1" applyProtection="1">
      <alignment horizontal="righ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4"/>
  <sheetViews>
    <sheetView tabSelected="1" workbookViewId="0">
      <selection activeCell="O50" sqref="O50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7" t="s">
        <v>99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8"/>
      <c r="N1" s="18"/>
      <c r="O1" s="18"/>
    </row>
    <row r="2" spans="1:15" x14ac:dyDescent="0.2">
      <c r="A2" s="19" t="s">
        <v>103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8"/>
      <c r="N2" s="18"/>
      <c r="O2" s="18"/>
    </row>
    <row r="4" spans="1:15" s="13" customFormat="1" ht="20.100000000000001" customHeight="1" x14ac:dyDescent="0.2">
      <c r="A4" s="20" t="s">
        <v>0</v>
      </c>
      <c r="B4" s="21" t="s">
        <v>1</v>
      </c>
      <c r="C4" s="23" t="s">
        <v>104</v>
      </c>
      <c r="D4" s="23"/>
      <c r="E4" s="23"/>
      <c r="F4" s="23"/>
      <c r="G4" s="23" t="s">
        <v>2</v>
      </c>
      <c r="H4" s="23"/>
      <c r="I4" s="23"/>
      <c r="J4" s="23"/>
      <c r="K4" s="23"/>
      <c r="L4" s="23"/>
    </row>
    <row r="5" spans="1:15" s="13" customFormat="1" ht="83.1" customHeight="1" x14ac:dyDescent="0.2">
      <c r="A5" s="20"/>
      <c r="B5" s="21"/>
      <c r="C5" s="22" t="s">
        <v>3</v>
      </c>
      <c r="D5" s="22" t="s">
        <v>4</v>
      </c>
      <c r="E5" s="23" t="s">
        <v>5</v>
      </c>
      <c r="F5" s="23" t="s">
        <v>6</v>
      </c>
      <c r="G5" s="22" t="s">
        <v>7</v>
      </c>
      <c r="H5" s="22" t="s">
        <v>8</v>
      </c>
      <c r="I5" s="23" t="s">
        <v>9</v>
      </c>
      <c r="J5" s="23" t="s">
        <v>10</v>
      </c>
      <c r="K5" s="23" t="s">
        <v>11</v>
      </c>
      <c r="L5" s="23" t="s">
        <v>12</v>
      </c>
    </row>
    <row r="6" spans="1:15" s="13" customFormat="1" ht="21" customHeight="1" x14ac:dyDescent="0.2">
      <c r="A6" s="1" t="s">
        <v>13</v>
      </c>
      <c r="B6" s="2"/>
      <c r="C6" s="3">
        <f>(C7+C16+C18+C22+C28+C33+C38+C42+C47+C53+C51)</f>
        <v>1088347.2</v>
      </c>
      <c r="D6" s="3">
        <f>(D7+D16+D18+D22+D28+D33+D38+D42+D47+D53+D51)</f>
        <v>489763.45</v>
      </c>
      <c r="E6" s="4">
        <f t="shared" ref="E6:E33" si="0">(D6/C6)</f>
        <v>0.45000662472416891</v>
      </c>
      <c r="F6" s="4">
        <v>1</v>
      </c>
      <c r="G6" s="3">
        <f>(G7+G16+G18+G22+G28+G33+G38+G42+G47+G53+G51)</f>
        <v>1203336.5399999998</v>
      </c>
      <c r="H6" s="3">
        <f>(H7+H16+H18+H22+H28+H33+H38+H42+H47+H53+H51)</f>
        <v>553910.88</v>
      </c>
      <c r="I6" s="4">
        <f t="shared" ref="I6:I33" si="1">(H6/G6)</f>
        <v>0.46031252404252604</v>
      </c>
      <c r="J6" s="4">
        <v>1</v>
      </c>
      <c r="K6" s="4">
        <f t="shared" ref="K6:K33" si="2">(D6/H6)</f>
        <v>0.88419178550888911</v>
      </c>
      <c r="L6" s="14">
        <f t="shared" ref="L6:L33" si="3">(E6-I6)</f>
        <v>-1.0305899318357126E-2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142041.84999999998</v>
      </c>
      <c r="D7" s="7">
        <f>SUM(D8:D15)</f>
        <v>62237.120000000003</v>
      </c>
      <c r="E7" s="8">
        <f t="shared" si="0"/>
        <v>0.43816044355941586</v>
      </c>
      <c r="F7" s="8">
        <f>(D7/D6)</f>
        <v>0.12707587714028068</v>
      </c>
      <c r="G7" s="7">
        <f>SUM(G8:G15)</f>
        <v>145596.28</v>
      </c>
      <c r="H7" s="7">
        <f>SUM(H8:H15)</f>
        <v>63236.92</v>
      </c>
      <c r="I7" s="8">
        <f t="shared" si="1"/>
        <v>0.43433060240275367</v>
      </c>
      <c r="J7" s="8">
        <f>(H7/H6)</f>
        <v>0.11416443020581217</v>
      </c>
      <c r="K7" s="8">
        <f t="shared" si="2"/>
        <v>0.98418961581304099</v>
      </c>
      <c r="L7" s="15">
        <f t="shared" si="3"/>
        <v>3.8298411566621837E-3</v>
      </c>
    </row>
    <row r="8" spans="1:15" s="13" customFormat="1" ht="41.1" customHeight="1" x14ac:dyDescent="0.2">
      <c r="A8" s="1" t="s">
        <v>16</v>
      </c>
      <c r="B8" s="2" t="s">
        <v>17</v>
      </c>
      <c r="C8" s="3">
        <v>3547</v>
      </c>
      <c r="D8" s="3">
        <v>1518.12</v>
      </c>
      <c r="E8" s="4">
        <f t="shared" si="0"/>
        <v>0.42800112771356075</v>
      </c>
      <c r="F8" s="4">
        <f>(D8/D6)</f>
        <v>3.0997004778531346E-3</v>
      </c>
      <c r="G8" s="3">
        <v>2993</v>
      </c>
      <c r="H8" s="3">
        <v>1761.69</v>
      </c>
      <c r="I8" s="4">
        <f t="shared" si="1"/>
        <v>0.5886034079518877</v>
      </c>
      <c r="J8" s="4">
        <f>(H8/H6)</f>
        <v>3.1804574772028309E-3</v>
      </c>
      <c r="K8" s="4">
        <f t="shared" si="2"/>
        <v>0.86174071488173276</v>
      </c>
      <c r="L8" s="14">
        <f t="shared" si="3"/>
        <v>-0.16060228023832696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2297.1999999999998</v>
      </c>
      <c r="D9" s="3">
        <v>1103.01</v>
      </c>
      <c r="E9" s="4">
        <f t="shared" si="0"/>
        <v>0.48015410064426262</v>
      </c>
      <c r="F9" s="4">
        <f>(D9/D6)</f>
        <v>2.2521280426295591E-3</v>
      </c>
      <c r="G9" s="3">
        <v>2330.9</v>
      </c>
      <c r="H9" s="3">
        <v>1052.74</v>
      </c>
      <c r="I9" s="4">
        <f t="shared" si="1"/>
        <v>0.45164528722810932</v>
      </c>
      <c r="J9" s="4">
        <f>(H9/H6)</f>
        <v>1.9005584436254438E-3</v>
      </c>
      <c r="K9" s="4">
        <f t="shared" si="2"/>
        <v>1.0477515815870966</v>
      </c>
      <c r="L9" s="14">
        <f t="shared" si="3"/>
        <v>2.85088134161533E-2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66326.81</v>
      </c>
      <c r="D10" s="3">
        <v>28724.83</v>
      </c>
      <c r="E10" s="4">
        <f t="shared" si="0"/>
        <v>0.43308022804051638</v>
      </c>
      <c r="F10" s="4">
        <f>(D10/D6)</f>
        <v>5.865041582829425E-2</v>
      </c>
      <c r="G10" s="3">
        <v>61690.52</v>
      </c>
      <c r="H10" s="3">
        <v>27807.34</v>
      </c>
      <c r="I10" s="4">
        <f t="shared" si="1"/>
        <v>0.45075548074485355</v>
      </c>
      <c r="J10" s="4">
        <f>(H10/H6)</f>
        <v>5.0201830301654302E-2</v>
      </c>
      <c r="K10" s="4">
        <f t="shared" si="2"/>
        <v>1.03299452590575</v>
      </c>
      <c r="L10" s="14">
        <f t="shared" si="3"/>
        <v>-1.7675252704337174E-2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66.400000000000006</v>
      </c>
      <c r="D11" s="3"/>
      <c r="E11" s="4">
        <f t="shared" si="0"/>
        <v>0</v>
      </c>
      <c r="F11" s="4">
        <f>(D11/D6)</f>
        <v>0</v>
      </c>
      <c r="G11" s="3">
        <v>8.4</v>
      </c>
      <c r="H11" s="3">
        <v>0</v>
      </c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16074</v>
      </c>
      <c r="D12" s="3">
        <v>8896.06</v>
      </c>
      <c r="E12" s="4">
        <f t="shared" si="0"/>
        <v>0.55344407117083483</v>
      </c>
      <c r="F12" s="4">
        <f>(D12/D6)</f>
        <v>1.816399325021089E-2</v>
      </c>
      <c r="G12" s="3">
        <v>16444.900000000001</v>
      </c>
      <c r="H12" s="3">
        <v>8675.31</v>
      </c>
      <c r="I12" s="4">
        <f t="shared" si="1"/>
        <v>0.52753802090617752</v>
      </c>
      <c r="J12" s="4">
        <f>(H12/H6)</f>
        <v>1.5661923809837424E-2</v>
      </c>
      <c r="K12" s="4">
        <f t="shared" si="2"/>
        <v>1.0254457765774365</v>
      </c>
      <c r="L12" s="14">
        <f t="shared" si="3"/>
        <v>2.590605026465731E-2</v>
      </c>
    </row>
    <row r="13" spans="1:15" s="13" customFormat="1" ht="26.25" customHeight="1" x14ac:dyDescent="0.2">
      <c r="A13" s="1" t="s">
        <v>100</v>
      </c>
      <c r="B13" s="2">
        <v>107</v>
      </c>
      <c r="C13" s="3">
        <v>400</v>
      </c>
      <c r="D13" s="3"/>
      <c r="E13" s="4">
        <f t="shared" si="0"/>
        <v>0</v>
      </c>
      <c r="F13" s="4">
        <f>(D13/D7)</f>
        <v>0</v>
      </c>
      <c r="G13" s="3">
        <v>4000</v>
      </c>
      <c r="H13" s="3"/>
      <c r="I13" s="4">
        <f t="shared" si="1"/>
        <v>0</v>
      </c>
      <c r="J13" s="4">
        <f>(H13/H7)</f>
        <v>0</v>
      </c>
      <c r="K13" s="4" t="e">
        <f t="shared" si="2"/>
        <v>#DIV/0!</v>
      </c>
      <c r="L13" s="14">
        <f t="shared" si="3"/>
        <v>0</v>
      </c>
    </row>
    <row r="14" spans="1:15" s="13" customFormat="1" ht="21" customHeight="1" x14ac:dyDescent="0.2">
      <c r="A14" s="1" t="s">
        <v>26</v>
      </c>
      <c r="B14" s="2" t="s">
        <v>27</v>
      </c>
      <c r="C14" s="3">
        <v>2205.54</v>
      </c>
      <c r="D14" s="3"/>
      <c r="E14" s="4">
        <f t="shared" si="0"/>
        <v>0</v>
      </c>
      <c r="F14" s="4">
        <f>(D14/D6)</f>
        <v>0</v>
      </c>
      <c r="G14" s="3">
        <v>1624.06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51124.9</v>
      </c>
      <c r="D15" s="3">
        <v>21995.1</v>
      </c>
      <c r="E15" s="4">
        <f t="shared" si="0"/>
        <v>0.43022284640165553</v>
      </c>
      <c r="F15" s="4">
        <f>(D15/D6)</f>
        <v>4.4909639541292838E-2</v>
      </c>
      <c r="G15" s="3">
        <v>56504.5</v>
      </c>
      <c r="H15" s="3">
        <v>23939.84</v>
      </c>
      <c r="I15" s="4">
        <f t="shared" si="1"/>
        <v>0.4236802378571618</v>
      </c>
      <c r="J15" s="4">
        <f>(H15/H6)</f>
        <v>4.3219660173492172E-2</v>
      </c>
      <c r="K15" s="4">
        <f t="shared" si="2"/>
        <v>0.91876553895097035</v>
      </c>
      <c r="L15" s="14">
        <f t="shared" si="3"/>
        <v>6.5426085444937332E-3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1163.0999999999999</v>
      </c>
      <c r="D16" s="7">
        <f>SUM(D17:D17)</f>
        <v>564.52</v>
      </c>
      <c r="E16" s="8">
        <f t="shared" si="0"/>
        <v>0.48535809474679736</v>
      </c>
      <c r="F16" s="8">
        <f>(D16/D6)</f>
        <v>1.1526380745643637E-3</v>
      </c>
      <c r="G16" s="7">
        <f>SUM(G17:G17)</f>
        <v>839.2</v>
      </c>
      <c r="H16" s="7">
        <f>SUM(H17:H17)</f>
        <v>299.89</v>
      </c>
      <c r="I16" s="8">
        <f t="shared" si="1"/>
        <v>0.35735224022878931</v>
      </c>
      <c r="J16" s="8">
        <f>(H16/H6)</f>
        <v>5.4140478338320411E-4</v>
      </c>
      <c r="K16" s="8">
        <f t="shared" si="2"/>
        <v>1.8824235553036113</v>
      </c>
      <c r="L16" s="8">
        <f t="shared" si="3"/>
        <v>0.12800585451800806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1163.0999999999999</v>
      </c>
      <c r="D17" s="3">
        <v>564.52</v>
      </c>
      <c r="E17" s="4">
        <f t="shared" si="0"/>
        <v>0.48535809474679736</v>
      </c>
      <c r="F17" s="4">
        <f>(D17/D6)</f>
        <v>1.1526380745643637E-3</v>
      </c>
      <c r="G17" s="3">
        <v>839.2</v>
      </c>
      <c r="H17" s="3">
        <v>299.89</v>
      </c>
      <c r="I17" s="4">
        <f t="shared" si="1"/>
        <v>0.35735224022878931</v>
      </c>
      <c r="J17" s="4">
        <f>(H17/H6)</f>
        <v>5.4140478338320411E-4</v>
      </c>
      <c r="K17" s="4">
        <f t="shared" si="2"/>
        <v>1.8824235553036113</v>
      </c>
      <c r="L17" s="4">
        <f t="shared" si="3"/>
        <v>0.12800585451800806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SUM(C19:C21)</f>
        <v>32905.509999999995</v>
      </c>
      <c r="D18" s="7">
        <f>SUM(D19:D21)</f>
        <v>13732.85</v>
      </c>
      <c r="E18" s="8">
        <f t="shared" si="0"/>
        <v>0.41734195883911246</v>
      </c>
      <c r="F18" s="8">
        <f>(D18/D6)</f>
        <v>2.8039760827395347E-2</v>
      </c>
      <c r="G18" s="7">
        <f>SUM(G19:G21)</f>
        <v>27687.25</v>
      </c>
      <c r="H18" s="7">
        <f>SUM(H19:H21)</f>
        <v>12476.08</v>
      </c>
      <c r="I18" s="8">
        <f t="shared" si="1"/>
        <v>0.450607409547716</v>
      </c>
      <c r="J18" s="8">
        <f>(H18/H6)</f>
        <v>2.2523623294779839E-2</v>
      </c>
      <c r="K18" s="8">
        <f t="shared" si="2"/>
        <v>1.1007343652814026</v>
      </c>
      <c r="L18" s="15">
        <f t="shared" si="3"/>
        <v>-3.3265450708603539E-2</v>
      </c>
    </row>
    <row r="19" spans="1:12" s="13" customFormat="1" ht="41.1" customHeight="1" x14ac:dyDescent="0.2">
      <c r="A19" s="1" t="s">
        <v>105</v>
      </c>
      <c r="B19" s="2" t="s">
        <v>36</v>
      </c>
      <c r="C19" s="3">
        <v>140</v>
      </c>
      <c r="D19" s="3">
        <v>10</v>
      </c>
      <c r="E19" s="4">
        <f t="shared" si="0"/>
        <v>7.1428571428571425E-2</v>
      </c>
      <c r="F19" s="4">
        <f>(D19/D6)</f>
        <v>2.041802016871614E-5</v>
      </c>
      <c r="G19" s="3">
        <v>10692.6</v>
      </c>
      <c r="H19" s="3">
        <v>4664.59</v>
      </c>
      <c r="I19" s="4">
        <f t="shared" si="1"/>
        <v>0.43624469259113779</v>
      </c>
      <c r="J19" s="4">
        <f>(H19/H6)</f>
        <v>8.4211922322233491E-3</v>
      </c>
      <c r="K19" s="4">
        <f t="shared" si="2"/>
        <v>2.143811138813915E-3</v>
      </c>
      <c r="L19" s="14">
        <f t="shared" si="3"/>
        <v>-0.36481612116256634</v>
      </c>
    </row>
    <row r="20" spans="1:12" s="13" customFormat="1" ht="40.5" customHeight="1" x14ac:dyDescent="0.2">
      <c r="A20" s="1" t="s">
        <v>106</v>
      </c>
      <c r="B20" s="2" t="s">
        <v>37</v>
      </c>
      <c r="C20" s="3">
        <v>32765.51</v>
      </c>
      <c r="D20" s="3">
        <v>13722.85</v>
      </c>
      <c r="E20" s="4">
        <f t="shared" si="0"/>
        <v>0.4188199725870283</v>
      </c>
      <c r="F20" s="4">
        <f>(D20/D6)</f>
        <v>2.8019342807226632E-2</v>
      </c>
      <c r="G20" s="3">
        <v>16937.650000000001</v>
      </c>
      <c r="H20" s="3">
        <v>7811.49</v>
      </c>
      <c r="I20" s="4">
        <f t="shared" si="1"/>
        <v>0.46119089720238637</v>
      </c>
      <c r="J20" s="4">
        <f>(H20/H6)</f>
        <v>1.4102431062556488E-2</v>
      </c>
      <c r="K20" s="4">
        <f t="shared" si="2"/>
        <v>1.7567519128872982</v>
      </c>
      <c r="L20" s="4">
        <f t="shared" si="3"/>
        <v>-4.2370924615358074E-2</v>
      </c>
    </row>
    <row r="21" spans="1:12" s="13" customFormat="1" ht="21" customHeight="1" x14ac:dyDescent="0.2">
      <c r="A21" s="1" t="s">
        <v>102</v>
      </c>
      <c r="B21" s="2">
        <v>314</v>
      </c>
      <c r="C21" s="3"/>
      <c r="D21" s="3"/>
      <c r="E21" s="4" t="e">
        <f t="shared" si="0"/>
        <v>#DIV/0!</v>
      </c>
      <c r="F21" s="4">
        <f>(D21/D7)</f>
        <v>0</v>
      </c>
      <c r="G21" s="3">
        <v>57</v>
      </c>
      <c r="H21" s="3"/>
      <c r="I21" s="4">
        <f t="shared" si="1"/>
        <v>0</v>
      </c>
      <c r="J21" s="4">
        <f>(H21/H7)</f>
        <v>0</v>
      </c>
      <c r="K21" s="4" t="e">
        <f t="shared" si="2"/>
        <v>#DIV/0!</v>
      </c>
      <c r="L21" s="4" t="e">
        <f t="shared" si="3"/>
        <v>#DIV/0!</v>
      </c>
    </row>
    <row r="22" spans="1:12" s="13" customFormat="1" ht="21" customHeight="1" x14ac:dyDescent="0.2">
      <c r="A22" s="5" t="s">
        <v>38</v>
      </c>
      <c r="B22" s="6" t="s">
        <v>39</v>
      </c>
      <c r="C22" s="7">
        <f>SUM(C23:C27)</f>
        <v>66526.040000000008</v>
      </c>
      <c r="D22" s="7">
        <f>SUM(D23:D27)</f>
        <v>26818.61</v>
      </c>
      <c r="E22" s="8">
        <f t="shared" si="0"/>
        <v>0.40312951139132885</v>
      </c>
      <c r="F22" s="8">
        <f>(D22/D6)</f>
        <v>5.475829198769324E-2</v>
      </c>
      <c r="G22" s="7">
        <f>SUM(G23:G27)</f>
        <v>80006.509999999995</v>
      </c>
      <c r="H22" s="7">
        <f>SUM(H23:H27)</f>
        <v>27175.530000000002</v>
      </c>
      <c r="I22" s="8">
        <f t="shared" si="1"/>
        <v>0.33966648463981247</v>
      </c>
      <c r="J22" s="8">
        <f>(H22/H6)</f>
        <v>4.9061195548280263E-2</v>
      </c>
      <c r="K22" s="8">
        <f t="shared" si="2"/>
        <v>0.98686612551806707</v>
      </c>
      <c r="L22" s="15">
        <f t="shared" si="3"/>
        <v>6.3463026751516383E-2</v>
      </c>
    </row>
    <row r="23" spans="1:12" s="13" customFormat="1" ht="21" customHeight="1" x14ac:dyDescent="0.2">
      <c r="A23" s="1" t="s">
        <v>40</v>
      </c>
      <c r="B23" s="2" t="s">
        <v>41</v>
      </c>
      <c r="C23" s="3">
        <v>6857.3</v>
      </c>
      <c r="D23" s="3">
        <v>2752.68</v>
      </c>
      <c r="E23" s="4">
        <f t="shared" si="0"/>
        <v>0.40142330071602522</v>
      </c>
      <c r="F23" s="4">
        <f>(D23/D6)</f>
        <v>5.620427575802155E-3</v>
      </c>
      <c r="G23" s="3">
        <v>10821.39</v>
      </c>
      <c r="H23" s="3">
        <v>4450.53</v>
      </c>
      <c r="I23" s="4">
        <f t="shared" si="1"/>
        <v>0.41127156492835026</v>
      </c>
      <c r="J23" s="4">
        <f>(H23/H6)</f>
        <v>8.0347401733650726E-3</v>
      </c>
      <c r="K23" s="4">
        <f t="shared" si="2"/>
        <v>0.61850611050818671</v>
      </c>
      <c r="L23" s="14">
        <f t="shared" si="3"/>
        <v>-9.8482642123250419E-3</v>
      </c>
    </row>
    <row r="24" spans="1:12" s="13" customFormat="1" ht="21" customHeight="1" x14ac:dyDescent="0.2">
      <c r="A24" s="1" t="s">
        <v>42</v>
      </c>
      <c r="B24" s="2" t="s">
        <v>43</v>
      </c>
      <c r="C24" s="3">
        <v>8161.2</v>
      </c>
      <c r="D24" s="3">
        <v>4398.51</v>
      </c>
      <c r="E24" s="4">
        <f t="shared" si="0"/>
        <v>0.53895383031907074</v>
      </c>
      <c r="F24" s="4">
        <f>(D24/D6)</f>
        <v>8.9808865892299639E-3</v>
      </c>
      <c r="G24" s="3">
        <v>9945.7000000000007</v>
      </c>
      <c r="H24" s="3">
        <v>6156.4</v>
      </c>
      <c r="I24" s="4">
        <f t="shared" si="1"/>
        <v>0.61900117638778562</v>
      </c>
      <c r="J24" s="4">
        <f>(H24/H6)</f>
        <v>1.1114423316617286E-2</v>
      </c>
      <c r="K24" s="4">
        <f t="shared" si="2"/>
        <v>0.71446137352998518</v>
      </c>
      <c r="L24" s="14">
        <f t="shared" si="3"/>
        <v>-8.0047346068714886E-2</v>
      </c>
    </row>
    <row r="25" spans="1:12" s="13" customFormat="1" ht="21" customHeight="1" x14ac:dyDescent="0.2">
      <c r="A25" s="1" t="s">
        <v>44</v>
      </c>
      <c r="B25" s="2" t="s">
        <v>45</v>
      </c>
      <c r="C25" s="3">
        <v>41590.44</v>
      </c>
      <c r="D25" s="3">
        <v>14901.94</v>
      </c>
      <c r="E25" s="4">
        <f t="shared" si="0"/>
        <v>0.35830205210620519</v>
      </c>
      <c r="F25" s="4">
        <f>(D25/D6)</f>
        <v>3.0426811147299785E-2</v>
      </c>
      <c r="G25" s="3">
        <v>47911.42</v>
      </c>
      <c r="H25" s="3">
        <v>12173.37</v>
      </c>
      <c r="I25" s="4">
        <f t="shared" si="1"/>
        <v>0.25408075986894152</v>
      </c>
      <c r="J25" s="4">
        <f>(H25/H6)</f>
        <v>2.1977127439706548E-2</v>
      </c>
      <c r="K25" s="4">
        <f t="shared" si="2"/>
        <v>1.2241425340723233</v>
      </c>
      <c r="L25" s="4">
        <f t="shared" si="3"/>
        <v>0.10422129223726367</v>
      </c>
    </row>
    <row r="26" spans="1:12" s="13" customFormat="1" ht="21" customHeight="1" x14ac:dyDescent="0.2">
      <c r="A26" s="1" t="s">
        <v>46</v>
      </c>
      <c r="B26" s="2" t="s">
        <v>47</v>
      </c>
      <c r="C26" s="3">
        <v>660</v>
      </c>
      <c r="D26" s="3">
        <v>203.9</v>
      </c>
      <c r="E26" s="4">
        <f t="shared" si="0"/>
        <v>0.30893939393939396</v>
      </c>
      <c r="F26" s="4">
        <f>(D26/D6)</f>
        <v>4.1632343124012214E-4</v>
      </c>
      <c r="G26" s="3">
        <v>564</v>
      </c>
      <c r="H26" s="3">
        <v>210.75</v>
      </c>
      <c r="I26" s="4">
        <f t="shared" si="1"/>
        <v>0.37367021276595747</v>
      </c>
      <c r="J26" s="4">
        <f>(H26/H6)</f>
        <v>3.8047636832842135E-4</v>
      </c>
      <c r="K26" s="4">
        <f t="shared" si="2"/>
        <v>0.96749703440094903</v>
      </c>
      <c r="L26" s="4">
        <f t="shared" si="3"/>
        <v>-6.4730818826563508E-2</v>
      </c>
    </row>
    <row r="27" spans="1:12" s="13" customFormat="1" ht="21" customHeight="1" x14ac:dyDescent="0.2">
      <c r="A27" s="1" t="s">
        <v>48</v>
      </c>
      <c r="B27" s="2" t="s">
        <v>49</v>
      </c>
      <c r="C27" s="3">
        <v>9257.1</v>
      </c>
      <c r="D27" s="3">
        <v>4561.58</v>
      </c>
      <c r="E27" s="4">
        <f t="shared" si="0"/>
        <v>0.49276555292694252</v>
      </c>
      <c r="F27" s="4">
        <f>(D27/D6)</f>
        <v>9.3138432441212185E-3</v>
      </c>
      <c r="G27" s="3">
        <v>10764</v>
      </c>
      <c r="H27" s="3">
        <v>4184.4799999999996</v>
      </c>
      <c r="I27" s="4">
        <f t="shared" si="1"/>
        <v>0.38874767744332955</v>
      </c>
      <c r="J27" s="4">
        <f>(H27/H6)</f>
        <v>7.5544282502629295E-3</v>
      </c>
      <c r="K27" s="4">
        <f t="shared" si="2"/>
        <v>1.0901187244293198</v>
      </c>
      <c r="L27" s="4">
        <f t="shared" si="3"/>
        <v>0.10401787548361296</v>
      </c>
    </row>
    <row r="28" spans="1:12" s="13" customFormat="1" ht="21" customHeight="1" x14ac:dyDescent="0.2">
      <c r="A28" s="5" t="s">
        <v>50</v>
      </c>
      <c r="B28" s="6" t="s">
        <v>51</v>
      </c>
      <c r="C28" s="7">
        <f>SUM(C29:C32)</f>
        <v>64564.960000000006</v>
      </c>
      <c r="D28" s="7">
        <f>SUM(D29:D32)</f>
        <v>11537.33</v>
      </c>
      <c r="E28" s="8">
        <f t="shared" si="0"/>
        <v>0.17869336556547077</v>
      </c>
      <c r="F28" s="8">
        <f>(D28/D6)</f>
        <v>2.355694366331338E-2</v>
      </c>
      <c r="G28" s="7">
        <f>SUM(G29:G32)</f>
        <v>86842.73000000001</v>
      </c>
      <c r="H28" s="7">
        <f>SUM(H29:H32)</f>
        <v>26010.57</v>
      </c>
      <c r="I28" s="8">
        <f t="shared" si="1"/>
        <v>0.2995134998634888</v>
      </c>
      <c r="J28" s="8">
        <f>(H28/H6)</f>
        <v>4.6958041336902429E-2</v>
      </c>
      <c r="K28" s="8">
        <f t="shared" si="2"/>
        <v>0.44356313606353109</v>
      </c>
      <c r="L28" s="8">
        <f t="shared" si="3"/>
        <v>-0.12082013429801802</v>
      </c>
    </row>
    <row r="29" spans="1:12" s="13" customFormat="1" ht="21" customHeight="1" x14ac:dyDescent="0.2">
      <c r="A29" s="1" t="s">
        <v>52</v>
      </c>
      <c r="B29" s="2" t="s">
        <v>53</v>
      </c>
      <c r="C29" s="3">
        <v>21086.05</v>
      </c>
      <c r="D29" s="3">
        <v>2840.68</v>
      </c>
      <c r="E29" s="4">
        <f t="shared" si="0"/>
        <v>0.13471845129837023</v>
      </c>
      <c r="F29" s="4">
        <f>(D29/D6)</f>
        <v>5.8001061532868565E-3</v>
      </c>
      <c r="G29" s="3">
        <v>7979.89</v>
      </c>
      <c r="H29" s="3">
        <v>1912.03</v>
      </c>
      <c r="I29" s="4">
        <f t="shared" si="1"/>
        <v>0.23960605973265295</v>
      </c>
      <c r="J29" s="4">
        <f>(H29/H6)</f>
        <v>3.4518729799999596E-3</v>
      </c>
      <c r="K29" s="4">
        <f t="shared" si="2"/>
        <v>1.4856879860671641</v>
      </c>
      <c r="L29" s="4">
        <f t="shared" si="3"/>
        <v>-0.10488760843428271</v>
      </c>
    </row>
    <row r="30" spans="1:12" s="13" customFormat="1" ht="21" customHeight="1" x14ac:dyDescent="0.2">
      <c r="A30" s="1" t="s">
        <v>54</v>
      </c>
      <c r="B30" s="2" t="s">
        <v>55</v>
      </c>
      <c r="C30" s="3">
        <v>3130.49</v>
      </c>
      <c r="D30" s="3">
        <v>309.77999999999997</v>
      </c>
      <c r="E30" s="4">
        <f t="shared" si="0"/>
        <v>9.895575453044092E-2</v>
      </c>
      <c r="F30" s="4">
        <f>(D30/D6)</f>
        <v>6.3250942878648859E-4</v>
      </c>
      <c r="G30" s="3">
        <v>30556.77</v>
      </c>
      <c r="H30" s="3">
        <v>7226.08</v>
      </c>
      <c r="I30" s="4">
        <f t="shared" si="1"/>
        <v>0.23648049188444983</v>
      </c>
      <c r="J30" s="4">
        <f>(H30/H6)</f>
        <v>1.304556429727468E-2</v>
      </c>
      <c r="K30" s="4">
        <f t="shared" si="2"/>
        <v>4.2869716360737768E-2</v>
      </c>
      <c r="L30" s="4">
        <f t="shared" si="3"/>
        <v>-0.13752473735400891</v>
      </c>
    </row>
    <row r="31" spans="1:12" s="13" customFormat="1" ht="21" customHeight="1" x14ac:dyDescent="0.2">
      <c r="A31" s="1" t="s">
        <v>56</v>
      </c>
      <c r="B31" s="2" t="s">
        <v>57</v>
      </c>
      <c r="C31" s="3">
        <v>40043.550000000003</v>
      </c>
      <c r="D31" s="3">
        <v>8085.2</v>
      </c>
      <c r="E31" s="4">
        <f t="shared" si="0"/>
        <v>0.20191017030208358</v>
      </c>
      <c r="F31" s="4">
        <f>(D31/D6)</f>
        <v>1.6508377666810375E-2</v>
      </c>
      <c r="G31" s="3">
        <v>36335.85</v>
      </c>
      <c r="H31" s="3">
        <v>11590.24</v>
      </c>
      <c r="I31" s="4">
        <f t="shared" si="1"/>
        <v>0.31897533702940761</v>
      </c>
      <c r="J31" s="4">
        <f>(H31/H6)</f>
        <v>2.0924376860046511E-2</v>
      </c>
      <c r="K31" s="4">
        <f t="shared" si="2"/>
        <v>0.69758693521445625</v>
      </c>
      <c r="L31" s="14">
        <f t="shared" si="3"/>
        <v>-0.11706516672732403</v>
      </c>
    </row>
    <row r="32" spans="1:12" s="13" customFormat="1" ht="21" customHeight="1" x14ac:dyDescent="0.2">
      <c r="A32" s="1" t="s">
        <v>58</v>
      </c>
      <c r="B32" s="2" t="s">
        <v>59</v>
      </c>
      <c r="C32" s="3">
        <v>304.87</v>
      </c>
      <c r="D32" s="3">
        <v>301.67</v>
      </c>
      <c r="E32" s="4">
        <f t="shared" si="0"/>
        <v>0.98950372289828459</v>
      </c>
      <c r="F32" s="4">
        <f>(D32/D6)</f>
        <v>6.1595041442965984E-4</v>
      </c>
      <c r="G32" s="3">
        <v>11970.22</v>
      </c>
      <c r="H32" s="3">
        <v>5282.22</v>
      </c>
      <c r="I32" s="4">
        <f t="shared" si="1"/>
        <v>0.44128011013999746</v>
      </c>
      <c r="J32" s="4">
        <f>(H32/H6)</f>
        <v>9.5362271995812764E-3</v>
      </c>
      <c r="K32" s="4">
        <f t="shared" si="2"/>
        <v>5.7110457345585758E-2</v>
      </c>
      <c r="L32" s="14">
        <f t="shared" si="3"/>
        <v>0.54822361275828713</v>
      </c>
    </row>
    <row r="33" spans="1:12" s="13" customFormat="1" ht="21" customHeight="1" x14ac:dyDescent="0.2">
      <c r="A33" s="5" t="s">
        <v>60</v>
      </c>
      <c r="B33" s="6" t="s">
        <v>61</v>
      </c>
      <c r="C33" s="7">
        <f>SUM(C34:C37)</f>
        <v>588709.94000000006</v>
      </c>
      <c r="D33" s="7">
        <f>SUM(D34:D37)</f>
        <v>289971.3</v>
      </c>
      <c r="E33" s="8">
        <f t="shared" si="0"/>
        <v>0.49255376934862005</v>
      </c>
      <c r="F33" s="8">
        <f>(D33/D6)</f>
        <v>0.5920639851748839</v>
      </c>
      <c r="G33" s="7">
        <f>SUM(G34:G37)</f>
        <v>695559.90999999992</v>
      </c>
      <c r="H33" s="7">
        <f>SUM(H34:H37)</f>
        <v>351970.75</v>
      </c>
      <c r="I33" s="8">
        <f t="shared" si="1"/>
        <v>0.50602506691335913</v>
      </c>
      <c r="J33" s="8">
        <f>(H33/H6)</f>
        <v>0.63542848264688356</v>
      </c>
      <c r="K33" s="8">
        <f t="shared" si="2"/>
        <v>0.82385056144580193</v>
      </c>
      <c r="L33" s="15">
        <f t="shared" si="3"/>
        <v>-1.3471297564739082E-2</v>
      </c>
    </row>
    <row r="34" spans="1:12" s="13" customFormat="1" ht="21" customHeight="1" x14ac:dyDescent="0.2">
      <c r="A34" s="1" t="s">
        <v>62</v>
      </c>
      <c r="B34" s="2" t="s">
        <v>63</v>
      </c>
      <c r="C34" s="3">
        <v>230618.52</v>
      </c>
      <c r="D34" s="3">
        <v>97370.59</v>
      </c>
      <c r="E34" s="4">
        <f t="shared" ref="E34:E54" si="4">(D34/C34)</f>
        <v>0.42221496348168397</v>
      </c>
      <c r="F34" s="4">
        <f>(D34/D6)</f>
        <v>0.19881146704597902</v>
      </c>
      <c r="G34" s="3">
        <v>174606.26</v>
      </c>
      <c r="H34" s="3">
        <v>90813.21</v>
      </c>
      <c r="I34" s="4">
        <f t="shared" ref="I34:I54" si="5">(H34/G34)</f>
        <v>0.52010283021926018</v>
      </c>
      <c r="J34" s="4">
        <f>(H34/H6)</f>
        <v>0.16394913564434771</v>
      </c>
      <c r="K34" s="4">
        <f t="shared" ref="K34:K54" si="6">(D34/H34)</f>
        <v>1.0722073363555809</v>
      </c>
      <c r="L34" s="14">
        <f t="shared" ref="L34:L54" si="7">(E34-I34)</f>
        <v>-9.7887866737576212E-2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280909.99</v>
      </c>
      <c r="D35" s="3">
        <v>153672.51</v>
      </c>
      <c r="E35" s="4">
        <f t="shared" si="4"/>
        <v>0.54705249179639359</v>
      </c>
      <c r="F35" s="4">
        <f>(D35/D6)</f>
        <v>0.31376884085572332</v>
      </c>
      <c r="G35" s="3">
        <v>431628.52</v>
      </c>
      <c r="H35" s="3">
        <v>213158.11</v>
      </c>
      <c r="I35" s="4">
        <f t="shared" si="5"/>
        <v>0.49384621294255526</v>
      </c>
      <c r="J35" s="4">
        <f>(H35/H6)</f>
        <v>0.38482383664317982</v>
      </c>
      <c r="K35" s="4">
        <f t="shared" si="6"/>
        <v>0.72093203491061175</v>
      </c>
      <c r="L35" s="14">
        <f t="shared" si="7"/>
        <v>5.3206278853838329E-2</v>
      </c>
    </row>
    <row r="36" spans="1:12" s="13" customFormat="1" ht="21" customHeight="1" x14ac:dyDescent="0.2">
      <c r="A36" s="1" t="s">
        <v>98</v>
      </c>
      <c r="B36" s="2">
        <v>703</v>
      </c>
      <c r="C36" s="3">
        <v>18913.009999999998</v>
      </c>
      <c r="D36" s="3">
        <v>8993.02</v>
      </c>
      <c r="E36" s="4">
        <f t="shared" si="4"/>
        <v>0.4754938531730275</v>
      </c>
      <c r="F36" s="4">
        <f>(D36/D6)</f>
        <v>1.8361966373766764E-2</v>
      </c>
      <c r="G36" s="3">
        <v>26784.32</v>
      </c>
      <c r="H36" s="3">
        <v>12475.58</v>
      </c>
      <c r="I36" s="4">
        <f t="shared" si="5"/>
        <v>0.46577923202829119</v>
      </c>
      <c r="J36" s="4">
        <f>(H36/H12)</f>
        <v>1.4380558158728622</v>
      </c>
      <c r="K36" s="4">
        <f t="shared" si="6"/>
        <v>0.72084985227139742</v>
      </c>
      <c r="L36" s="14">
        <f t="shared" si="7"/>
        <v>9.7146211447363129E-3</v>
      </c>
    </row>
    <row r="37" spans="1:12" s="13" customFormat="1" ht="21" customHeight="1" x14ac:dyDescent="0.2">
      <c r="A37" s="1" t="s">
        <v>66</v>
      </c>
      <c r="B37" s="2" t="s">
        <v>67</v>
      </c>
      <c r="C37" s="3">
        <v>58268.42</v>
      </c>
      <c r="D37" s="3">
        <v>29935.18</v>
      </c>
      <c r="E37" s="4">
        <f t="shared" si="4"/>
        <v>0.51374621106939233</v>
      </c>
      <c r="F37" s="4">
        <f>(D37/D6)</f>
        <v>6.1121710899414809E-2</v>
      </c>
      <c r="G37" s="3">
        <v>62540.81</v>
      </c>
      <c r="H37" s="3">
        <v>35523.85</v>
      </c>
      <c r="I37" s="4">
        <f t="shared" si="5"/>
        <v>0.56801071172567164</v>
      </c>
      <c r="J37" s="4">
        <f>(H37/H6)</f>
        <v>6.4132789736861637E-2</v>
      </c>
      <c r="K37" s="4">
        <f t="shared" si="6"/>
        <v>0.84267836960239395</v>
      </c>
      <c r="L37" s="14">
        <f t="shared" si="7"/>
        <v>-5.4264500656279302E-2</v>
      </c>
    </row>
    <row r="38" spans="1:12" s="13" customFormat="1" ht="21" customHeight="1" x14ac:dyDescent="0.2">
      <c r="A38" s="5" t="s">
        <v>68</v>
      </c>
      <c r="B38" s="6" t="s">
        <v>69</v>
      </c>
      <c r="C38" s="7">
        <f>SUM(C39:C41)</f>
        <v>123103.18</v>
      </c>
      <c r="D38" s="7">
        <f>SUM(D39:D41)</f>
        <v>61143.560000000005</v>
      </c>
      <c r="E38" s="8">
        <f t="shared" si="4"/>
        <v>0.49668546336495945</v>
      </c>
      <c r="F38" s="8">
        <f>(D38/D6)</f>
        <v>0.12484304412671056</v>
      </c>
      <c r="G38" s="7">
        <f>SUM(G39:G41)</f>
        <v>122399.26</v>
      </c>
      <c r="H38" s="7">
        <f>SUM(H39:H41)</f>
        <v>59989.770000000004</v>
      </c>
      <c r="I38" s="8">
        <f t="shared" si="5"/>
        <v>0.490115463116362</v>
      </c>
      <c r="J38" s="8">
        <f>(H38/H6)</f>
        <v>0.10830220558224096</v>
      </c>
      <c r="K38" s="8">
        <f t="shared" si="6"/>
        <v>1.0192331125790282</v>
      </c>
      <c r="L38" s="15">
        <f t="shared" si="7"/>
        <v>6.5700002485974407E-3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79545.94</v>
      </c>
      <c r="D39" s="3">
        <v>38804.15</v>
      </c>
      <c r="E39" s="4">
        <f t="shared" si="4"/>
        <v>0.4878206229004271</v>
      </c>
      <c r="F39" s="4">
        <f>(D39/D6)</f>
        <v>7.9230391732988653E-2</v>
      </c>
      <c r="G39" s="3">
        <v>81479.06</v>
      </c>
      <c r="H39" s="3">
        <v>41293.15</v>
      </c>
      <c r="I39" s="4">
        <f t="shared" si="5"/>
        <v>0.50679462919675311</v>
      </c>
      <c r="J39" s="4">
        <f>(H39/H6)</f>
        <v>7.4548364170062886E-2</v>
      </c>
      <c r="K39" s="4">
        <f t="shared" si="6"/>
        <v>0.93972365876664776</v>
      </c>
      <c r="L39" s="14">
        <f t="shared" si="7"/>
        <v>-1.8974006296326007E-2</v>
      </c>
    </row>
    <row r="40" spans="1:12" s="13" customFormat="1" ht="21" customHeight="1" x14ac:dyDescent="0.2">
      <c r="A40" s="1" t="s">
        <v>72</v>
      </c>
      <c r="B40" s="2" t="s">
        <v>73</v>
      </c>
      <c r="C40" s="3">
        <v>451.18</v>
      </c>
      <c r="D40" s="3">
        <v>161.51</v>
      </c>
      <c r="E40" s="4">
        <f t="shared" si="4"/>
        <v>0.35797242785584465</v>
      </c>
      <c r="F40" s="4">
        <f>(D40/D6)</f>
        <v>3.2977144374493438E-4</v>
      </c>
      <c r="G40" s="3">
        <v>759.7</v>
      </c>
      <c r="H40" s="3">
        <v>168.71</v>
      </c>
      <c r="I40" s="4">
        <f t="shared" si="5"/>
        <v>0.2220745030933263</v>
      </c>
      <c r="J40" s="4">
        <f>(H40/H6)</f>
        <v>3.0457968256554198E-4</v>
      </c>
      <c r="K40" s="4">
        <f t="shared" si="6"/>
        <v>0.95732321735522485</v>
      </c>
      <c r="L40" s="14">
        <f t="shared" si="7"/>
        <v>0.13589792476251836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43106.06</v>
      </c>
      <c r="D41" s="3">
        <v>22177.9</v>
      </c>
      <c r="E41" s="4">
        <f t="shared" si="4"/>
        <v>0.51449610565196635</v>
      </c>
      <c r="F41" s="4">
        <f>(D41/D6)</f>
        <v>4.5282880949976977E-2</v>
      </c>
      <c r="G41" s="3">
        <v>40160.5</v>
      </c>
      <c r="H41" s="3">
        <v>18527.91</v>
      </c>
      <c r="I41" s="4">
        <f t="shared" si="5"/>
        <v>0.46134659678041856</v>
      </c>
      <c r="J41" s="4">
        <f>(H41/H6)</f>
        <v>3.3449261729612531E-2</v>
      </c>
      <c r="K41" s="4">
        <f t="shared" si="6"/>
        <v>1.1969995536463638</v>
      </c>
      <c r="L41" s="14">
        <f t="shared" si="7"/>
        <v>5.314950887154779E-2</v>
      </c>
    </row>
    <row r="42" spans="1:12" s="13" customFormat="1" ht="21" customHeight="1" x14ac:dyDescent="0.2">
      <c r="A42" s="5" t="s">
        <v>76</v>
      </c>
      <c r="B42" s="6" t="s">
        <v>77</v>
      </c>
      <c r="C42" s="7">
        <f>SUM(C43:C46)</f>
        <v>46834.240000000005</v>
      </c>
      <c r="D42" s="7">
        <f>SUM(D43:D46)</f>
        <v>10316.4</v>
      </c>
      <c r="E42" s="8">
        <f t="shared" si="4"/>
        <v>0.22027473916519194</v>
      </c>
      <c r="F42" s="8">
        <f>(D42/D6)</f>
        <v>2.1064046326854321E-2</v>
      </c>
      <c r="G42" s="7">
        <f>SUM(G43:G46)</f>
        <v>36190.9</v>
      </c>
      <c r="H42" s="7">
        <f>SUM(H43:H46)</f>
        <v>7638.5099999999993</v>
      </c>
      <c r="I42" s="8">
        <f t="shared" si="5"/>
        <v>0.21106162046260246</v>
      </c>
      <c r="J42" s="8">
        <f>(H42/H6)</f>
        <v>1.3790142558672974E-2</v>
      </c>
      <c r="K42" s="8">
        <f t="shared" si="6"/>
        <v>1.3505775341002368</v>
      </c>
      <c r="L42" s="8">
        <f t="shared" si="7"/>
        <v>9.213118702589479E-3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8300</v>
      </c>
      <c r="D43" s="3">
        <v>3992.23</v>
      </c>
      <c r="E43" s="4">
        <f t="shared" si="4"/>
        <v>0.48099156626506023</v>
      </c>
      <c r="F43" s="4">
        <f>(D43/D6)</f>
        <v>8.1513432658153646E-3</v>
      </c>
      <c r="G43" s="3">
        <v>8500</v>
      </c>
      <c r="H43" s="3">
        <v>4176.08</v>
      </c>
      <c r="I43" s="4">
        <f t="shared" si="5"/>
        <v>0.49130352941176469</v>
      </c>
      <c r="J43" s="4">
        <f>(H43/H6)</f>
        <v>7.5392633558669219E-3</v>
      </c>
      <c r="K43" s="4">
        <f t="shared" si="6"/>
        <v>0.95597546024022528</v>
      </c>
      <c r="L43" s="4">
        <f t="shared" si="7"/>
        <v>-1.0311963146704461E-2</v>
      </c>
    </row>
    <row r="44" spans="1:12" s="13" customFormat="1" ht="21" customHeight="1" x14ac:dyDescent="0.2">
      <c r="A44" s="1" t="s">
        <v>80</v>
      </c>
      <c r="B44" s="2" t="s">
        <v>81</v>
      </c>
      <c r="C44" s="3">
        <v>11425.24</v>
      </c>
      <c r="D44" s="3">
        <v>4341.72</v>
      </c>
      <c r="E44" s="4">
        <f t="shared" si="4"/>
        <v>0.38001127328616296</v>
      </c>
      <c r="F44" s="4">
        <f>(D44/D6)</f>
        <v>8.8649326526918249E-3</v>
      </c>
      <c r="G44" s="3">
        <v>2470</v>
      </c>
      <c r="H44" s="3">
        <v>1487.16</v>
      </c>
      <c r="I44" s="4">
        <f t="shared" si="5"/>
        <v>0.60208906882591096</v>
      </c>
      <c r="J44" s="4">
        <f>(H44/H6)</f>
        <v>2.6848362321390041E-3</v>
      </c>
      <c r="K44" s="4">
        <f t="shared" si="6"/>
        <v>2.9194706689260066</v>
      </c>
      <c r="L44" s="4">
        <f t="shared" si="7"/>
        <v>-0.22207779553974799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25874.7</v>
      </c>
      <c r="D45" s="3">
        <v>1325.3</v>
      </c>
      <c r="E45" s="4">
        <f t="shared" si="4"/>
        <v>5.121991752561382E-2</v>
      </c>
      <c r="F45" s="4">
        <f>(D45/D6)</f>
        <v>2.7060002129599501E-3</v>
      </c>
      <c r="G45" s="3">
        <v>24143.599999999999</v>
      </c>
      <c r="H45" s="3">
        <v>1476.62</v>
      </c>
      <c r="I45" s="4">
        <f t="shared" si="5"/>
        <v>6.1159893305058069E-2</v>
      </c>
      <c r="J45" s="4">
        <f>(H45/H6)</f>
        <v>2.6658079003611555E-3</v>
      </c>
      <c r="K45" s="4">
        <f t="shared" si="6"/>
        <v>0.89752272080833262</v>
      </c>
      <c r="L45" s="14">
        <f t="shared" si="7"/>
        <v>-9.9399757794442489E-3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1234.3</v>
      </c>
      <c r="D46" s="3">
        <v>657.15</v>
      </c>
      <c r="E46" s="4">
        <f t="shared" si="4"/>
        <v>0.53240703232601472</v>
      </c>
      <c r="F46" s="4">
        <f>(D46/D6)</f>
        <v>1.3417701953871812E-3</v>
      </c>
      <c r="G46" s="3">
        <v>1077.3</v>
      </c>
      <c r="H46" s="3">
        <v>498.65</v>
      </c>
      <c r="I46" s="4">
        <f t="shared" si="5"/>
        <v>0.4628701383087348</v>
      </c>
      <c r="J46" s="4">
        <f>(H46/H6)</f>
        <v>9.0023507030589467E-4</v>
      </c>
      <c r="K46" s="4">
        <f t="shared" si="6"/>
        <v>1.3178582171864033</v>
      </c>
      <c r="L46" s="14">
        <f t="shared" si="7"/>
        <v>6.9536894017279915E-2</v>
      </c>
    </row>
    <row r="47" spans="1:12" s="13" customFormat="1" ht="21" customHeight="1" x14ac:dyDescent="0.2">
      <c r="A47" s="5" t="s">
        <v>86</v>
      </c>
      <c r="B47" s="6" t="s">
        <v>87</v>
      </c>
      <c r="C47" s="7">
        <f>SUM(C48:C50)</f>
        <v>16674.73</v>
      </c>
      <c r="D47" s="7">
        <f>SUM(D48:D50)</f>
        <v>10551.22</v>
      </c>
      <c r="E47" s="8">
        <f t="shared" si="4"/>
        <v>0.63276706729284371</v>
      </c>
      <c r="F47" s="8">
        <f>(D47/D6)</f>
        <v>2.1543502276456111E-2</v>
      </c>
      <c r="G47" s="7">
        <f>SUM(G48:G50)</f>
        <v>3860</v>
      </c>
      <c r="H47" s="7">
        <f>SUM(H48:H50)</f>
        <v>2928.05</v>
      </c>
      <c r="I47" s="8">
        <f t="shared" si="5"/>
        <v>0.75856217616580313</v>
      </c>
      <c r="J47" s="8">
        <f>(H47/H6)</f>
        <v>5.2861391709799962E-3</v>
      </c>
      <c r="K47" s="8">
        <f t="shared" si="6"/>
        <v>3.6034972080394798</v>
      </c>
      <c r="L47" s="15">
        <f t="shared" si="7"/>
        <v>-0.12579510887295942</v>
      </c>
    </row>
    <row r="48" spans="1:12" s="13" customFormat="1" ht="21" customHeight="1" x14ac:dyDescent="0.2">
      <c r="A48" s="24" t="s">
        <v>107</v>
      </c>
      <c r="B48" s="25">
        <v>1101</v>
      </c>
      <c r="C48" s="26">
        <v>12594.52</v>
      </c>
      <c r="D48" s="26">
        <v>7192.77</v>
      </c>
      <c r="E48" s="8">
        <f t="shared" ref="E48" si="8">(D48/C48)</f>
        <v>0.57110314644782023</v>
      </c>
      <c r="F48" s="8">
        <f>(D48/D7)</f>
        <v>0.11557041842553126</v>
      </c>
      <c r="G48" s="26"/>
      <c r="H48" s="26"/>
      <c r="I48" s="8" t="e">
        <f t="shared" ref="I48" si="9">(H48/G48)</f>
        <v>#DIV/0!</v>
      </c>
      <c r="J48" s="8">
        <f>(H48/H7)</f>
        <v>0</v>
      </c>
      <c r="K48" s="8" t="e">
        <f t="shared" ref="K48" si="10">(D48/H48)</f>
        <v>#DIV/0!</v>
      </c>
      <c r="L48" s="15" t="e">
        <f t="shared" ref="L48" si="11">(E48-I48)</f>
        <v>#DIV/0!</v>
      </c>
    </row>
    <row r="49" spans="1:12" s="13" customFormat="1" ht="21" customHeight="1" x14ac:dyDescent="0.2">
      <c r="A49" s="1" t="s">
        <v>88</v>
      </c>
      <c r="B49" s="2" t="s">
        <v>89</v>
      </c>
      <c r="C49" s="3">
        <v>2955.9</v>
      </c>
      <c r="D49" s="3">
        <v>2796.3</v>
      </c>
      <c r="E49" s="4">
        <f t="shared" si="4"/>
        <v>0.94600629249974633</v>
      </c>
      <c r="F49" s="4">
        <f>(D49/D6)</f>
        <v>5.7094909797780948E-3</v>
      </c>
      <c r="G49" s="3">
        <v>2699.5</v>
      </c>
      <c r="H49" s="3">
        <v>2347.8000000000002</v>
      </c>
      <c r="I49" s="4">
        <f t="shared" si="5"/>
        <v>0.86971661418781265</v>
      </c>
      <c r="J49" s="4">
        <f>(H49/H6)</f>
        <v>4.238587983684307E-3</v>
      </c>
      <c r="K49" s="4">
        <f t="shared" si="6"/>
        <v>1.191029900332226</v>
      </c>
      <c r="L49" s="4">
        <f t="shared" si="7"/>
        <v>7.6289678311933673E-2</v>
      </c>
    </row>
    <row r="50" spans="1:12" s="13" customFormat="1" ht="21" customHeight="1" x14ac:dyDescent="0.2">
      <c r="A50" s="16" t="s">
        <v>101</v>
      </c>
      <c r="B50" s="2">
        <v>1103</v>
      </c>
      <c r="C50" s="3">
        <v>1124.31</v>
      </c>
      <c r="D50" s="3">
        <v>562.15</v>
      </c>
      <c r="E50" s="4">
        <f t="shared" si="4"/>
        <v>0.49999555282795671</v>
      </c>
      <c r="F50" s="4">
        <f>(D50/D7)</f>
        <v>9.0323909589646815E-3</v>
      </c>
      <c r="G50" s="3">
        <v>1160.5</v>
      </c>
      <c r="H50" s="3">
        <v>580.25</v>
      </c>
      <c r="I50" s="4">
        <f t="shared" si="5"/>
        <v>0.5</v>
      </c>
      <c r="J50" s="4">
        <f>(H50/H7)</f>
        <v>9.1758105866003598E-3</v>
      </c>
      <c r="K50" s="4">
        <f t="shared" si="6"/>
        <v>0.96880654890133555</v>
      </c>
      <c r="L50" s="4">
        <f t="shared" si="7"/>
        <v>-4.4471720432870399E-6</v>
      </c>
    </row>
    <row r="51" spans="1:12" s="13" customFormat="1" ht="21" customHeight="1" x14ac:dyDescent="0.2">
      <c r="A51" s="5" t="s">
        <v>90</v>
      </c>
      <c r="B51" s="6" t="s">
        <v>91</v>
      </c>
      <c r="C51" s="7">
        <f>SUM(C52:C52)</f>
        <v>5793.9</v>
      </c>
      <c r="D51" s="7">
        <f>SUM(D52:D52)</f>
        <v>2880.95</v>
      </c>
      <c r="E51" s="8">
        <f t="shared" si="4"/>
        <v>0.49723847494778994</v>
      </c>
      <c r="F51" s="8">
        <f>(D51/D6)</f>
        <v>5.8823295205062765E-3</v>
      </c>
      <c r="G51" s="7">
        <f>SUM(G52:G52)</f>
        <v>4343.5</v>
      </c>
      <c r="H51" s="7">
        <f>SUM(H52:H52)</f>
        <v>2179.33</v>
      </c>
      <c r="I51" s="8">
        <f t="shared" si="5"/>
        <v>0.50174513641072871</v>
      </c>
      <c r="J51" s="8">
        <f>(H51/H6)</f>
        <v>3.9344415838157938E-3</v>
      </c>
      <c r="K51" s="8">
        <f t="shared" si="6"/>
        <v>1.3219429824762656</v>
      </c>
      <c r="L51" s="15">
        <f t="shared" si="7"/>
        <v>-4.5066614629387658E-3</v>
      </c>
    </row>
    <row r="52" spans="1:12" s="13" customFormat="1" ht="21" customHeight="1" x14ac:dyDescent="0.2">
      <c r="A52" s="1" t="s">
        <v>92</v>
      </c>
      <c r="B52" s="2" t="s">
        <v>93</v>
      </c>
      <c r="C52" s="3">
        <v>5793.9</v>
      </c>
      <c r="D52" s="3">
        <v>2880.95</v>
      </c>
      <c r="E52" s="4">
        <f t="shared" si="4"/>
        <v>0.49723847494778994</v>
      </c>
      <c r="F52" s="4">
        <f>(D52/D6)</f>
        <v>5.8823295205062765E-3</v>
      </c>
      <c r="G52" s="3">
        <v>4343.5</v>
      </c>
      <c r="H52" s="3">
        <v>2179.33</v>
      </c>
      <c r="I52" s="4">
        <f t="shared" si="5"/>
        <v>0.50174513641072871</v>
      </c>
      <c r="J52" s="4">
        <f>(H52/H6)</f>
        <v>3.9344415838157938E-3</v>
      </c>
      <c r="K52" s="4">
        <f t="shared" si="6"/>
        <v>1.3219429824762656</v>
      </c>
      <c r="L52" s="4">
        <f t="shared" si="7"/>
        <v>-4.5066614629387658E-3</v>
      </c>
    </row>
    <row r="53" spans="1:12" s="13" customFormat="1" ht="41.1" customHeight="1" x14ac:dyDescent="0.2">
      <c r="A53" s="5" t="s">
        <v>94</v>
      </c>
      <c r="B53" s="6" t="s">
        <v>95</v>
      </c>
      <c r="C53" s="7">
        <f>SUM(C54:C54)</f>
        <v>29.75</v>
      </c>
      <c r="D53" s="7">
        <f>SUM(D54:D54)</f>
        <v>9.59</v>
      </c>
      <c r="E53" s="8">
        <f t="shared" si="4"/>
        <v>0.32235294117647056</v>
      </c>
      <c r="F53" s="8">
        <f>(D53/D6)</f>
        <v>1.9580881341798779E-5</v>
      </c>
      <c r="G53" s="7">
        <f>SUM(G54:G54)</f>
        <v>11</v>
      </c>
      <c r="H53" s="7">
        <f>SUM(H54:H54)</f>
        <v>5.48</v>
      </c>
      <c r="I53" s="8">
        <f t="shared" si="5"/>
        <v>0.49818181818181823</v>
      </c>
      <c r="J53" s="8">
        <f>(H53/H6)</f>
        <v>9.8932882488244319E-6</v>
      </c>
      <c r="K53" s="8">
        <f t="shared" si="6"/>
        <v>1.7499999999999998</v>
      </c>
      <c r="L53" s="8">
        <f t="shared" si="7"/>
        <v>-0.17582887700534766</v>
      </c>
    </row>
    <row r="54" spans="1:12" s="13" customFormat="1" ht="21" customHeight="1" x14ac:dyDescent="0.2">
      <c r="A54" s="1" t="s">
        <v>96</v>
      </c>
      <c r="B54" s="2" t="s">
        <v>97</v>
      </c>
      <c r="C54" s="3">
        <v>29.75</v>
      </c>
      <c r="D54" s="3">
        <v>9.59</v>
      </c>
      <c r="E54" s="4">
        <f t="shared" si="4"/>
        <v>0.32235294117647056</v>
      </c>
      <c r="F54" s="4">
        <f>(D54/D6)</f>
        <v>1.9580881341798779E-5</v>
      </c>
      <c r="G54" s="3">
        <v>11</v>
      </c>
      <c r="H54" s="3">
        <v>5.48</v>
      </c>
      <c r="I54" s="4">
        <f t="shared" si="5"/>
        <v>0.49818181818181823</v>
      </c>
      <c r="J54" s="4">
        <f>(H54/H6)</f>
        <v>9.8932882488244319E-6</v>
      </c>
      <c r="K54" s="4">
        <f t="shared" si="6"/>
        <v>1.7499999999999998</v>
      </c>
      <c r="L54" s="4">
        <f t="shared" si="7"/>
        <v>-0.17582887700534766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2020-07-10T07:49:55Z</cp:lastPrinted>
  <dcterms:created xsi:type="dcterms:W3CDTF">2017-03-10T06:35:34Z</dcterms:created>
  <dcterms:modified xsi:type="dcterms:W3CDTF">2026-07-13T12:38:02Z</dcterms:modified>
</cp:coreProperties>
</file>