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6\феврал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Таблица!$C$6:$L$54</definedName>
  </definedNames>
  <calcPr calcId="162913"/>
</workbook>
</file>

<file path=xl/calcChain.xml><?xml version="1.0" encoding="utf-8"?>
<calcChain xmlns="http://schemas.openxmlformats.org/spreadsheetml/2006/main">
  <c r="H47" i="1" l="1"/>
  <c r="G47" i="1"/>
  <c r="D47" i="1"/>
  <c r="C47" i="1"/>
  <c r="K48" i="1"/>
  <c r="J48" i="1"/>
  <c r="I48" i="1"/>
  <c r="L48" i="1" s="1"/>
  <c r="F48" i="1"/>
  <c r="E48" i="1"/>
  <c r="H18" i="1" l="1"/>
  <c r="G18" i="1"/>
  <c r="D18" i="1"/>
  <c r="C18" i="1"/>
  <c r="K50" i="1"/>
  <c r="I50" i="1"/>
  <c r="C51" i="1" l="1"/>
  <c r="E50" i="1" l="1"/>
  <c r="L50" i="1" s="1"/>
  <c r="I36" i="1" l="1"/>
  <c r="H53" i="1"/>
  <c r="G53" i="1"/>
  <c r="D53" i="1"/>
  <c r="C53" i="1"/>
  <c r="H51" i="1"/>
  <c r="G51" i="1"/>
  <c r="D51" i="1"/>
  <c r="H42" i="1"/>
  <c r="G42" i="1"/>
  <c r="D42" i="1"/>
  <c r="C42" i="1"/>
  <c r="H38" i="1"/>
  <c r="G38" i="1"/>
  <c r="D38" i="1"/>
  <c r="C38" i="1"/>
  <c r="H33" i="1"/>
  <c r="G33" i="1"/>
  <c r="D33" i="1"/>
  <c r="C33" i="1"/>
  <c r="H28" i="1"/>
  <c r="G28" i="1"/>
  <c r="D28" i="1"/>
  <c r="C28" i="1"/>
  <c r="H16" i="1"/>
  <c r="G16" i="1"/>
  <c r="D16" i="1"/>
  <c r="C16" i="1"/>
  <c r="H22" i="1"/>
  <c r="G22" i="1"/>
  <c r="D22" i="1"/>
  <c r="C22" i="1"/>
  <c r="H7" i="1"/>
  <c r="G7" i="1"/>
  <c r="D7" i="1"/>
  <c r="F50" i="1" s="1"/>
  <c r="C7" i="1"/>
  <c r="J36" i="1" l="1"/>
  <c r="J50" i="1"/>
  <c r="G6" i="1"/>
  <c r="H6" i="1"/>
  <c r="J43" i="1" s="1"/>
  <c r="D6" i="1"/>
  <c r="F51" i="1" s="1"/>
  <c r="C6" i="1"/>
  <c r="K36" i="1"/>
  <c r="F36" i="1"/>
  <c r="E36" i="1"/>
  <c r="L36" i="1" s="1"/>
  <c r="E54" i="1"/>
  <c r="E53" i="1"/>
  <c r="E52" i="1"/>
  <c r="E51" i="1"/>
  <c r="E49" i="1"/>
  <c r="E47" i="1"/>
  <c r="F47" i="1" s="1"/>
  <c r="E46" i="1"/>
  <c r="E45" i="1"/>
  <c r="E44" i="1"/>
  <c r="E43" i="1"/>
  <c r="E42" i="1"/>
  <c r="E41" i="1"/>
  <c r="E40" i="1"/>
  <c r="E39" i="1"/>
  <c r="E38" i="1"/>
  <c r="E37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I54" i="1"/>
  <c r="I53" i="1"/>
  <c r="I52" i="1"/>
  <c r="I51" i="1"/>
  <c r="I49" i="1"/>
  <c r="I47" i="1"/>
  <c r="I46" i="1"/>
  <c r="I45" i="1"/>
  <c r="I44" i="1"/>
  <c r="I43" i="1"/>
  <c r="I42" i="1"/>
  <c r="I41" i="1"/>
  <c r="I40" i="1"/>
  <c r="I39" i="1"/>
  <c r="I38" i="1"/>
  <c r="I37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K54" i="1"/>
  <c r="K53" i="1"/>
  <c r="K52" i="1"/>
  <c r="K51" i="1"/>
  <c r="K49" i="1"/>
  <c r="K47" i="1"/>
  <c r="K46" i="1"/>
  <c r="K45" i="1"/>
  <c r="K44" i="1"/>
  <c r="K43" i="1"/>
  <c r="K42" i="1"/>
  <c r="K41" i="1"/>
  <c r="K40" i="1"/>
  <c r="K39" i="1"/>
  <c r="K38" i="1"/>
  <c r="K37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J46" i="1"/>
  <c r="J45" i="1"/>
  <c r="J37" i="1"/>
  <c r="J9" i="1" l="1"/>
  <c r="J8" i="1"/>
  <c r="J15" i="1"/>
  <c r="J13" i="1"/>
  <c r="J16" i="1"/>
  <c r="J18" i="1"/>
  <c r="J20" i="1"/>
  <c r="J24" i="1"/>
  <c r="J26" i="1"/>
  <c r="J28" i="1"/>
  <c r="J31" i="1"/>
  <c r="J35" i="1"/>
  <c r="J38" i="1"/>
  <c r="J39" i="1"/>
  <c r="J40" i="1"/>
  <c r="J44" i="1"/>
  <c r="F37" i="1"/>
  <c r="F40" i="1"/>
  <c r="F41" i="1"/>
  <c r="F44" i="1"/>
  <c r="F39" i="1"/>
  <c r="F45" i="1"/>
  <c r="F52" i="1"/>
  <c r="F38" i="1"/>
  <c r="F42" i="1"/>
  <c r="F43" i="1"/>
  <c r="F53" i="1"/>
  <c r="F54" i="1"/>
  <c r="F8" i="1"/>
  <c r="F9" i="1"/>
  <c r="F12" i="1"/>
  <c r="F14" i="1"/>
  <c r="F15" i="1"/>
  <c r="F18" i="1"/>
  <c r="K6" i="1"/>
  <c r="F19" i="1"/>
  <c r="F23" i="1"/>
  <c r="F20" i="1"/>
  <c r="F22" i="1"/>
  <c r="F24" i="1"/>
  <c r="F25" i="1"/>
  <c r="F26" i="1"/>
  <c r="F27" i="1"/>
  <c r="F28" i="1"/>
  <c r="F7" i="1"/>
  <c r="F29" i="1"/>
  <c r="F10" i="1"/>
  <c r="F30" i="1"/>
  <c r="F11" i="1"/>
  <c r="F31" i="1"/>
  <c r="J17" i="1"/>
  <c r="J47" i="1"/>
  <c r="J19" i="1"/>
  <c r="J49" i="1"/>
  <c r="J22" i="1"/>
  <c r="J53" i="1"/>
  <c r="J29" i="1"/>
  <c r="J51" i="1"/>
  <c r="J30" i="1"/>
  <c r="J52" i="1"/>
  <c r="J11" i="1"/>
  <c r="J32" i="1"/>
  <c r="J54" i="1"/>
  <c r="I6" i="1"/>
  <c r="J12" i="1"/>
  <c r="J33" i="1"/>
  <c r="J14" i="1"/>
  <c r="J34" i="1"/>
  <c r="F13" i="1"/>
  <c r="F34" i="1"/>
  <c r="F16" i="1"/>
  <c r="F35" i="1"/>
  <c r="F17" i="1"/>
  <c r="J23" i="1"/>
  <c r="J41" i="1"/>
  <c r="J7" i="1"/>
  <c r="J25" i="1"/>
  <c r="J42" i="1"/>
  <c r="J10" i="1"/>
  <c r="J27" i="1"/>
  <c r="F32" i="1"/>
  <c r="E6" i="1"/>
  <c r="F46" i="1"/>
  <c r="F49" i="1"/>
  <c r="F33" i="1"/>
  <c r="L53" i="1"/>
  <c r="L14" i="1"/>
  <c r="L18" i="1"/>
  <c r="L27" i="1"/>
  <c r="L11" i="1"/>
  <c r="L15" i="1"/>
  <c r="L54" i="1"/>
  <c r="L49" i="1"/>
  <c r="L44" i="1"/>
  <c r="L40" i="1"/>
  <c r="L31" i="1"/>
  <c r="L38" i="1"/>
  <c r="L13" i="1"/>
  <c r="L17" i="1"/>
  <c r="L20" i="1"/>
  <c r="L7" i="1"/>
  <c r="L10" i="1"/>
  <c r="L23" i="1"/>
  <c r="L26" i="1"/>
  <c r="L30" i="1"/>
  <c r="L34" i="1"/>
  <c r="L42" i="1"/>
  <c r="L46" i="1"/>
  <c r="L52" i="1"/>
  <c r="L51" i="1"/>
  <c r="L45" i="1"/>
  <c r="L41" i="1"/>
  <c r="L37" i="1"/>
  <c r="L33" i="1"/>
  <c r="L9" i="1"/>
  <c r="L12" i="1"/>
  <c r="L19" i="1"/>
  <c r="L28" i="1"/>
  <c r="L43" i="1"/>
  <c r="L8" i="1"/>
  <c r="L16" i="1"/>
  <c r="L24" i="1"/>
  <c r="L32" i="1"/>
  <c r="L22" i="1"/>
  <c r="L35" i="1"/>
  <c r="L39" i="1"/>
  <c r="L47" i="1"/>
  <c r="L25" i="1"/>
  <c r="L29" i="1"/>
  <c r="L6" i="1" l="1"/>
</calcChain>
</file>

<file path=xl/sharedStrings.xml><?xml version="1.0" encoding="utf-8"?>
<sst xmlns="http://schemas.openxmlformats.org/spreadsheetml/2006/main" count="109" uniqueCount="109">
  <si>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</si>
  <si>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</si>
  <si>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</si>
  <si>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</si>
  <si>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</si>
  <si>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</si>
  <si>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</si>
  <si>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</si>
  <si>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</si>
  <si>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</si>
  <si>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</si>
  <si>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</si>
  <si>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</si>
  <si>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</si>
  <si>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</si>
  <si>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</si>
  <si>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</si>
  <si>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</si>
  <si>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</si>
  <si>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</si>
  <si>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</si>
  <si>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</si>
  <si>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</si>
  <si>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</si>
  <si>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</si>
  <si>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</si>
  <si>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</si>
  <si>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</si>
  <si>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</si>
  <si>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</si>
  <si>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</si>
  <si>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</si>
  <si>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</si>
  <si>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</si>
  <si>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</si>
  <si>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</si>
  <si>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</si>
  <si>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</si>
  <si>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0309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</si>
  <si>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</si>
  <si>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</si>
  <si>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</si>
  <si>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</si>
  <si>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</si>
  <si>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</si>
  <si>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</si>
  <si>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</si>
  <si>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</si>
  <si>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</si>
  <si>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</si>
  <si>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</si>
  <si>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</si>
  <si>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</si>
  <si>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</si>
  <si>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</si>
  <si>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</si>
  <si>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</si>
  <si>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</si>
  <si>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</si>
  <si>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</si>
  <si>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</si>
  <si>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</si>
  <si>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</si>
  <si>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</si>
  <si>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</si>
  <si>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</si>
  <si>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</si>
  <si>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</si>
  <si>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</si>
  <si>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</si>
  <si>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</si>
  <si>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</si>
  <si>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</si>
  <si>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</si>
  <si>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</si>
  <si>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</si>
  <si>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</si>
  <si>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</si>
  <si>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</si>
  <si>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</si>
  <si>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</si>
  <si>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</si>
  <si>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</si>
  <si>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</si>
  <si>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</si>
  <si>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</si>
  <si>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</si>
  <si>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</si>
  <si>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</si>
  <si>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</si>
  <si>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</si>
  <si>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</si>
  <si>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</si>
  <si>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</si>
  <si>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</si>
  <si>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</si>
  <si>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</si>
  <si>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</si>
  <si>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</si>
  <si>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</si>
  <si>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</si>
  <si>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бюджета Тоншаевского муниципального округа Нижегородской области</t>
  </si>
  <si>
    <t>Спорт высших достижений</t>
  </si>
  <si>
    <t>Другие вопросы в области национальной безопасности и правоохранительной деятельности</t>
  </si>
  <si>
    <t>Информация об исполнении за январь-февраль месяц 2026 года, 2025 года в разрезе разделов, подразделов классификации расходов</t>
  </si>
  <si>
    <t>за январь-февраль месяц 2026 года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</si>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</sst>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10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sz val="8.5"/>
      <color indexed="9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4" fontId="8" fillId="0" borderId="1" xfId="1" applyNumberFormat="1" applyFont="1" applyFill="1" applyBorder="1" applyAlignment="1" applyProtection="1">
      <alignment horizontal="right" vertical="center" wrapText="1"/>
    </xf>
    <xf numFmtId="0" fontId="9" fillId="0" borderId="0" xfId="1" applyFont="1" applyFill="1" applyAlignment="1" applyProtection="1">
      <alignment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4"/>
  <sheetViews>
    <sheetView tabSelected="1" topLeftCell="A34" workbookViewId="0">
      <selection activeCell="A48" sqref="A48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7" t="s">
        <v>101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  <c r="N1" s="18"/>
      <c r="O1" s="18"/>
    </row>
    <row r="2" spans="1:15" x14ac:dyDescent="0.2">
      <c r="A2" s="19" t="s">
        <v>104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8"/>
      <c r="N2" s="18"/>
      <c r="O2" s="18"/>
    </row>
    <row r="4" spans="1:15" s="13" customFormat="1" ht="20.100000000000001" customHeight="1" x14ac:dyDescent="0.2">
      <c r="A4" s="20" t="s">
        <v>0</v>
      </c>
      <c r="B4" s="21" t="s">
        <v>1</v>
      </c>
      <c r="C4" s="23" t="s">
        <v>105</v>
      </c>
      <c r="D4" s="23"/>
      <c r="E4" s="23"/>
      <c r="F4" s="23"/>
      <c r="G4" s="23" t="s">
        <v>2</v>
      </c>
      <c r="H4" s="23"/>
      <c r="I4" s="23"/>
      <c r="J4" s="23"/>
      <c r="K4" s="23"/>
      <c r="L4" s="23"/>
    </row>
    <row r="5" spans="1:15" s="13" customFormat="1" ht="83.1" customHeight="1" x14ac:dyDescent="0.2">
      <c r="A5" s="20"/>
      <c r="B5" s="21"/>
      <c r="C5" s="22" t="s">
        <v>3</v>
      </c>
      <c r="D5" s="22" t="s">
        <v>4</v>
      </c>
      <c r="E5" s="23" t="s">
        <v>5</v>
      </c>
      <c r="F5" s="23" t="s">
        <v>6</v>
      </c>
      <c r="G5" s="22" t="s">
        <v>7</v>
      </c>
      <c r="H5" s="22" t="s">
        <v>8</v>
      </c>
      <c r="I5" s="23" t="s">
        <v>9</v>
      </c>
      <c r="J5" s="23" t="s">
        <v>10</v>
      </c>
      <c r="K5" s="23" t="s">
        <v>11</v>
      </c>
      <c r="L5" s="23" t="s">
        <v>12</v>
      </c>
    </row>
    <row r="6" spans="1:15" s="13" customFormat="1" ht="21" customHeight="1" x14ac:dyDescent="0.2">
      <c r="A6" s="1" t="s">
        <v>13</v>
      </c>
      <c r="B6" s="2"/>
      <c r="C6" s="3">
        <f>C7+C16+C18+C22+C28+C38+C42+C47+C51+C53+C33</f>
        <v>1048660.3800000001</v>
      </c>
      <c r="D6" s="3">
        <f>D7+D16+D18+D22+D28+D38+D42+D47+D51+D53+D33</f>
        <v>125230.91</v>
      </c>
      <c r="E6" s="4">
        <f t="shared" ref="E6:E33" si="0">(D6/C6)</f>
        <v>0.11941989264436594</v>
      </c>
      <c r="F6" s="4">
        <v>1</v>
      </c>
      <c r="G6" s="3">
        <f>G7+G16+G18+G22+G28+G38+G42+G47+G51+G53+G33</f>
        <v>1161824.4600000002</v>
      </c>
      <c r="H6" s="3">
        <f>H7+H16+H18+H22+H28+H38+H42+H47+H51+H53+H33</f>
        <v>144900.17000000001</v>
      </c>
      <c r="I6" s="4">
        <f t="shared" ref="I6:I33" si="1">(H6/G6)</f>
        <v>0.12471778223708596</v>
      </c>
      <c r="J6" s="4">
        <v>1</v>
      </c>
      <c r="K6" s="4">
        <f t="shared" ref="K6:K33" si="2">(D6/H6)</f>
        <v>0.86425647395720784</v>
      </c>
      <c r="L6" s="14">
        <f t="shared" ref="L6:L33" si="3">(E6-I6)</f>
        <v>-5.2978895927200259E-3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138900.35999999999</v>
      </c>
      <c r="D7" s="7">
        <f>SUM(D8:D15)</f>
        <v>18390.349999999999</v>
      </c>
      <c r="E7" s="8">
        <f t="shared" si="0"/>
        <v>0.1323995848534878</v>
      </c>
      <c r="F7" s="8">
        <f>(D7/D6)</f>
        <v>0.14685152411652999</v>
      </c>
      <c r="G7" s="7">
        <f>SUM(G8:G15)</f>
        <v>145663.67999999999</v>
      </c>
      <c r="H7" s="7">
        <f>SUM(H8:H15)</f>
        <v>17832.8</v>
      </c>
      <c r="I7" s="8">
        <f t="shared" si="1"/>
        <v>0.12242447808540879</v>
      </c>
      <c r="J7" s="8">
        <f>(H7/H6)</f>
        <v>0.12306955885559001</v>
      </c>
      <c r="K7" s="8">
        <f t="shared" si="2"/>
        <v>1.031265421021937</v>
      </c>
      <c r="L7" s="15">
        <f t="shared" si="3"/>
        <v>9.9751067680790007E-3</v>
      </c>
    </row>
    <row r="8" spans="1:15" s="13" customFormat="1" ht="41.1" customHeight="1" x14ac:dyDescent="0.2">
      <c r="A8" s="1" t="s">
        <v>16</v>
      </c>
      <c r="B8" s="2" t="s">
        <v>17</v>
      </c>
      <c r="C8" s="3">
        <v>3547</v>
      </c>
      <c r="D8" s="3">
        <v>409</v>
      </c>
      <c r="E8" s="4">
        <f t="shared" si="0"/>
        <v>0.11530871158725683</v>
      </c>
      <c r="F8" s="4">
        <f>(D8/D6)</f>
        <v>3.2659668447669989E-3</v>
      </c>
      <c r="G8" s="3">
        <v>2993.01</v>
      </c>
      <c r="H8" s="3">
        <v>409</v>
      </c>
      <c r="I8" s="4">
        <f t="shared" si="1"/>
        <v>0.13665173186858715</v>
      </c>
      <c r="J8" s="4">
        <f>(H8/H6)</f>
        <v>2.8226329893194738E-3</v>
      </c>
      <c r="K8" s="4">
        <f t="shared" si="2"/>
        <v>1</v>
      </c>
      <c r="L8" s="14">
        <f t="shared" si="3"/>
        <v>-2.134302028133031E-2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2297.1999999999998</v>
      </c>
      <c r="D9" s="3">
        <v>310.14</v>
      </c>
      <c r="E9" s="4">
        <f t="shared" si="0"/>
        <v>0.13500783562597946</v>
      </c>
      <c r="F9" s="4">
        <f>(D9/D6)</f>
        <v>2.4765451277164716E-3</v>
      </c>
      <c r="G9" s="3">
        <v>2330.9</v>
      </c>
      <c r="H9" s="3">
        <v>272.29000000000002</v>
      </c>
      <c r="I9" s="4">
        <f t="shared" si="1"/>
        <v>0.11681753828993094</v>
      </c>
      <c r="J9" s="4">
        <f>(H9/H6)</f>
        <v>1.8791558353589233E-3</v>
      </c>
      <c r="K9" s="4">
        <f t="shared" si="2"/>
        <v>1.1390062066179441</v>
      </c>
      <c r="L9" s="14">
        <f t="shared" si="3"/>
        <v>1.8190297336048517E-2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63304.480000000003</v>
      </c>
      <c r="D10" s="3">
        <v>8107.55</v>
      </c>
      <c r="E10" s="4">
        <f t="shared" si="0"/>
        <v>0.12807229440949519</v>
      </c>
      <c r="F10" s="4">
        <f>(D10/D6)</f>
        <v>6.4740805604622698E-2</v>
      </c>
      <c r="G10" s="3">
        <v>61765.52</v>
      </c>
      <c r="H10" s="3">
        <v>8195.7800000000007</v>
      </c>
      <c r="I10" s="4">
        <f t="shared" si="1"/>
        <v>0.13269183194766274</v>
      </c>
      <c r="J10" s="4">
        <f>(H10/H6)</f>
        <v>5.656156235013389E-2</v>
      </c>
      <c r="K10" s="4">
        <f t="shared" si="2"/>
        <v>0.98923470371337441</v>
      </c>
      <c r="L10" s="14">
        <f t="shared" si="3"/>
        <v>-4.6195375381675452E-3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66.400000000000006</v>
      </c>
      <c r="D11" s="3"/>
      <c r="E11" s="4">
        <f t="shared" si="0"/>
        <v>0</v>
      </c>
      <c r="F11" s="4">
        <f>(D11/D6)</f>
        <v>0</v>
      </c>
      <c r="G11" s="3">
        <v>8.4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16646</v>
      </c>
      <c r="D12" s="3">
        <v>2552.73</v>
      </c>
      <c r="E12" s="4">
        <f t="shared" si="0"/>
        <v>0.15335395890904721</v>
      </c>
      <c r="F12" s="4">
        <f>(D12/D6)</f>
        <v>2.0384184703281322E-2</v>
      </c>
      <c r="G12" s="3">
        <v>16436.400000000001</v>
      </c>
      <c r="H12" s="3">
        <v>2579.6</v>
      </c>
      <c r="I12" s="4">
        <f t="shared" si="1"/>
        <v>0.15694434304348881</v>
      </c>
      <c r="J12" s="4">
        <f>(H12/H6)</f>
        <v>1.7802601611854558E-2</v>
      </c>
      <c r="K12" s="4">
        <f t="shared" si="2"/>
        <v>0.98958365638083423</v>
      </c>
      <c r="L12" s="14">
        <f t="shared" si="3"/>
        <v>-3.5903841344415988E-3</v>
      </c>
    </row>
    <row r="13" spans="1:15" s="13" customFormat="1" ht="21" customHeight="1" x14ac:dyDescent="0.2">
      <c r="A13" s="1" t="s">
        <v>26</v>
      </c>
      <c r="B13" s="2" t="s">
        <v>27</v>
      </c>
      <c r="C13" s="3">
        <v>400</v>
      </c>
      <c r="D13" s="3"/>
      <c r="E13" s="4">
        <f t="shared" si="0"/>
        <v>0</v>
      </c>
      <c r="F13" s="4">
        <f>(D13/D6)</f>
        <v>0</v>
      </c>
      <c r="G13" s="3">
        <v>4000</v>
      </c>
      <c r="H13" s="3"/>
      <c r="I13" s="4">
        <f t="shared" si="1"/>
        <v>0</v>
      </c>
      <c r="J13" s="4">
        <f>(H13/H6)</f>
        <v>0</v>
      </c>
      <c r="K13" s="4" t="e">
        <f t="shared" si="2"/>
        <v>#DIV/0!</v>
      </c>
      <c r="L13" s="4">
        <f t="shared" si="3"/>
        <v>0</v>
      </c>
    </row>
    <row r="14" spans="1:15" s="13" customFormat="1" ht="21" customHeight="1" x14ac:dyDescent="0.2">
      <c r="A14" s="1" t="s">
        <v>28</v>
      </c>
      <c r="B14" s="2" t="s">
        <v>29</v>
      </c>
      <c r="C14" s="3">
        <v>2180</v>
      </c>
      <c r="D14" s="3"/>
      <c r="E14" s="4">
        <f t="shared" si="0"/>
        <v>0</v>
      </c>
      <c r="F14" s="4">
        <f>(D14/D6)</f>
        <v>0</v>
      </c>
      <c r="G14" s="3">
        <v>2600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30</v>
      </c>
      <c r="B15" s="2" t="s">
        <v>31</v>
      </c>
      <c r="C15" s="3">
        <v>50459.28</v>
      </c>
      <c r="D15" s="3">
        <v>7010.93</v>
      </c>
      <c r="E15" s="4">
        <f t="shared" si="0"/>
        <v>0.13894233132141404</v>
      </c>
      <c r="F15" s="4">
        <f>(D15/D6)</f>
        <v>5.5984021836142532E-2</v>
      </c>
      <c r="G15" s="3">
        <v>55529.45</v>
      </c>
      <c r="H15" s="3">
        <v>6376.13</v>
      </c>
      <c r="I15" s="4">
        <f t="shared" si="1"/>
        <v>0.11482429593666064</v>
      </c>
      <c r="J15" s="4">
        <f>(H15/H6)</f>
        <v>4.4003606068923173E-2</v>
      </c>
      <c r="K15" s="4">
        <f t="shared" si="2"/>
        <v>1.0995588232987721</v>
      </c>
      <c r="L15" s="14">
        <f t="shared" si="3"/>
        <v>2.4118035384753392E-2</v>
      </c>
    </row>
    <row r="16" spans="1:15" s="13" customFormat="1" ht="21" customHeight="1" x14ac:dyDescent="0.2">
      <c r="A16" s="5" t="s">
        <v>32</v>
      </c>
      <c r="B16" s="6" t="s">
        <v>33</v>
      </c>
      <c r="C16" s="7">
        <f>SUM(C17:C17)</f>
        <v>1163.0999999999999</v>
      </c>
      <c r="D16" s="7">
        <f>SUM(D17:D17)</f>
        <v>141.1</v>
      </c>
      <c r="E16" s="8">
        <f t="shared" si="0"/>
        <v>0.12131373054767432</v>
      </c>
      <c r="F16" s="8">
        <f>(D16/D6)</f>
        <v>1.1267186351995684E-3</v>
      </c>
      <c r="G16" s="7">
        <f>SUM(G17:G17)</f>
        <v>839.2</v>
      </c>
      <c r="H16" s="7">
        <f>SUM(H17:H17)</f>
        <v>107.29</v>
      </c>
      <c r="I16" s="8">
        <f t="shared" si="1"/>
        <v>0.12784795042897998</v>
      </c>
      <c r="J16" s="8">
        <f>(H16/H6)</f>
        <v>7.4044081521781511E-4</v>
      </c>
      <c r="K16" s="8">
        <f t="shared" si="2"/>
        <v>1.3151272252772856</v>
      </c>
      <c r="L16" s="8">
        <f t="shared" si="3"/>
        <v>-6.5342198813056612E-3</v>
      </c>
    </row>
    <row r="17" spans="1:12" s="13" customFormat="1" ht="21" customHeight="1" x14ac:dyDescent="0.2">
      <c r="A17" s="1" t="s">
        <v>34</v>
      </c>
      <c r="B17" s="2" t="s">
        <v>35</v>
      </c>
      <c r="C17" s="3">
        <v>1163.0999999999999</v>
      </c>
      <c r="D17" s="3">
        <v>141.1</v>
      </c>
      <c r="E17" s="4">
        <f t="shared" si="0"/>
        <v>0.12131373054767432</v>
      </c>
      <c r="F17" s="4">
        <f>(D17/D6)</f>
        <v>1.1267186351995684E-3</v>
      </c>
      <c r="G17" s="3">
        <v>839.2</v>
      </c>
      <c r="H17" s="3">
        <v>107.29</v>
      </c>
      <c r="I17" s="4">
        <f t="shared" si="1"/>
        <v>0.12784795042897998</v>
      </c>
      <c r="J17" s="4">
        <f>(H17/H6)</f>
        <v>7.4044081521781511E-4</v>
      </c>
      <c r="K17" s="4">
        <f t="shared" si="2"/>
        <v>1.3151272252772856</v>
      </c>
      <c r="L17" s="4">
        <f t="shared" si="3"/>
        <v>-6.5342198813056612E-3</v>
      </c>
    </row>
    <row r="18" spans="1:12" s="13" customFormat="1" ht="41.1" customHeight="1" x14ac:dyDescent="0.2">
      <c r="A18" s="5" t="s">
        <v>36</v>
      </c>
      <c r="B18" s="6" t="s">
        <v>37</v>
      </c>
      <c r="C18" s="7">
        <f>SUM(C19:C21)</f>
        <v>33115.61</v>
      </c>
      <c r="D18" s="7">
        <f>SUM(D19:D21)</f>
        <v>4764.7</v>
      </c>
      <c r="E18" s="8">
        <f t="shared" si="0"/>
        <v>0.14388078613077035</v>
      </c>
      <c r="F18" s="8">
        <f>(D18/D6)</f>
        <v>3.8047315954184154E-2</v>
      </c>
      <c r="G18" s="7">
        <f>SUM(G19:G21)</f>
        <v>27224.22</v>
      </c>
      <c r="H18" s="7">
        <f>SUM(H19:H21)</f>
        <v>3641.74</v>
      </c>
      <c r="I18" s="8">
        <f t="shared" si="1"/>
        <v>0.13376838711999828</v>
      </c>
      <c r="J18" s="8">
        <f>(H18/H6)</f>
        <v>2.5132751742113206E-2</v>
      </c>
      <c r="K18" s="8">
        <f t="shared" si="2"/>
        <v>1.3083580925601499</v>
      </c>
      <c r="L18" s="15">
        <f t="shared" si="3"/>
        <v>1.0112399010772072E-2</v>
      </c>
    </row>
    <row r="19" spans="1:12" s="13" customFormat="1" ht="16.5" customHeight="1" x14ac:dyDescent="0.2">
      <c r="A19" s="1" t="s">
        <v>106</v>
      </c>
      <c r="B19" s="2" t="s">
        <v>38</v>
      </c>
      <c r="C19" s="3">
        <v>11974.5</v>
      </c>
      <c r="D19" s="3">
        <v>1873.59</v>
      </c>
      <c r="E19" s="4">
        <f t="shared" si="0"/>
        <v>0.15646498809971188</v>
      </c>
      <c r="F19" s="4">
        <f>(D19/D6)</f>
        <v>1.4961082691166262E-2</v>
      </c>
      <c r="G19" s="3">
        <v>10692.6</v>
      </c>
      <c r="H19" s="3">
        <v>1425.47</v>
      </c>
      <c r="I19" s="4">
        <f t="shared" si="1"/>
        <v>0.1333136935824776</v>
      </c>
      <c r="J19" s="4">
        <f>(H19/H6)</f>
        <v>9.8376006046093662E-3</v>
      </c>
      <c r="K19" s="4">
        <f t="shared" si="2"/>
        <v>1.3143664896490279</v>
      </c>
      <c r="L19" s="14">
        <f t="shared" si="3"/>
        <v>2.3151294517234272E-2</v>
      </c>
    </row>
    <row r="20" spans="1:12" s="13" customFormat="1" ht="39" customHeight="1" x14ac:dyDescent="0.2">
      <c r="A20" s="1" t="s">
        <v>107</v>
      </c>
      <c r="B20" s="2" t="s">
        <v>39</v>
      </c>
      <c r="C20" s="3">
        <v>21141.11</v>
      </c>
      <c r="D20" s="3">
        <v>2891.11</v>
      </c>
      <c r="E20" s="4">
        <f t="shared" si="0"/>
        <v>0.13675298979098069</v>
      </c>
      <c r="F20" s="4">
        <f>(D20/D6)</f>
        <v>2.3086233263017893E-2</v>
      </c>
      <c r="G20" s="3">
        <v>16474.62</v>
      </c>
      <c r="H20" s="3">
        <v>2216.27</v>
      </c>
      <c r="I20" s="4">
        <f t="shared" si="1"/>
        <v>0.13452631987869826</v>
      </c>
      <c r="J20" s="4">
        <f>(H20/H6)</f>
        <v>1.529515113750384E-2</v>
      </c>
      <c r="K20" s="4">
        <f t="shared" si="2"/>
        <v>1.3044935860702893</v>
      </c>
      <c r="L20" s="4">
        <f t="shared" si="3"/>
        <v>2.2266699122824307E-3</v>
      </c>
    </row>
    <row r="21" spans="1:12" s="13" customFormat="1" ht="43.5" customHeight="1" x14ac:dyDescent="0.2">
      <c r="A21" s="1" t="s">
        <v>103</v>
      </c>
      <c r="B21" s="2">
        <v>314</v>
      </c>
      <c r="C21" s="3"/>
      <c r="D21" s="3"/>
      <c r="E21" s="4"/>
      <c r="F21" s="4"/>
      <c r="G21" s="3">
        <v>57</v>
      </c>
      <c r="H21" s="3"/>
      <c r="I21" s="4"/>
      <c r="J21" s="4"/>
      <c r="K21" s="4"/>
      <c r="L21" s="4"/>
    </row>
    <row r="22" spans="1:12" s="13" customFormat="1" ht="21" customHeight="1" x14ac:dyDescent="0.2">
      <c r="A22" s="5" t="s">
        <v>40</v>
      </c>
      <c r="B22" s="6" t="s">
        <v>41</v>
      </c>
      <c r="C22" s="7">
        <f>SUM(C23:C27)</f>
        <v>54870.44</v>
      </c>
      <c r="D22" s="7">
        <f>SUM(D23:D27)</f>
        <v>6548.0199999999995</v>
      </c>
      <c r="E22" s="8">
        <f t="shared" si="0"/>
        <v>0.11933602136232185</v>
      </c>
      <c r="F22" s="8">
        <f>(D22/D6)</f>
        <v>5.2287570217288998E-2</v>
      </c>
      <c r="G22" s="7">
        <f>SUM(G23:G27)</f>
        <v>80874.64</v>
      </c>
      <c r="H22" s="7">
        <f>SUM(H23:H27)</f>
        <v>4519.16</v>
      </c>
      <c r="I22" s="8">
        <f t="shared" si="1"/>
        <v>5.5878579490431117E-2</v>
      </c>
      <c r="J22" s="8">
        <f>(H22/H6)</f>
        <v>3.1188093154066E-2</v>
      </c>
      <c r="K22" s="8">
        <f t="shared" si="2"/>
        <v>1.4489462643500119</v>
      </c>
      <c r="L22" s="15">
        <f t="shared" si="3"/>
        <v>6.345744187189073E-2</v>
      </c>
    </row>
    <row r="23" spans="1:12" s="13" customFormat="1" ht="21" customHeight="1" x14ac:dyDescent="0.2">
      <c r="A23" s="1" t="s">
        <v>42</v>
      </c>
      <c r="B23" s="2" t="s">
        <v>43</v>
      </c>
      <c r="C23" s="3">
        <v>6373.9</v>
      </c>
      <c r="D23" s="3">
        <v>867.72</v>
      </c>
      <c r="E23" s="4">
        <f t="shared" si="0"/>
        <v>0.13613643138423887</v>
      </c>
      <c r="F23" s="4">
        <f>(D23/D6)</f>
        <v>6.9289602702719321E-3</v>
      </c>
      <c r="G23" s="3">
        <v>16827.2</v>
      </c>
      <c r="H23" s="3">
        <v>852.32</v>
      </c>
      <c r="I23" s="4">
        <f t="shared" si="1"/>
        <v>5.0651326423885139E-2</v>
      </c>
      <c r="J23" s="4">
        <f>(H23/H6)</f>
        <v>5.8821187028282986E-3</v>
      </c>
      <c r="K23" s="4">
        <f t="shared" si="2"/>
        <v>1.0180683311432326</v>
      </c>
      <c r="L23" s="14">
        <f t="shared" si="3"/>
        <v>8.5485104960353719E-2</v>
      </c>
    </row>
    <row r="24" spans="1:12" s="13" customFormat="1" ht="21" customHeight="1" x14ac:dyDescent="0.2">
      <c r="A24" s="1" t="s">
        <v>44</v>
      </c>
      <c r="B24" s="2" t="s">
        <v>45</v>
      </c>
      <c r="C24" s="3">
        <v>6210</v>
      </c>
      <c r="D24" s="3">
        <v>1042.8</v>
      </c>
      <c r="E24" s="4">
        <f t="shared" si="0"/>
        <v>0.16792270531400966</v>
      </c>
      <c r="F24" s="4">
        <f>(D24/D6)</f>
        <v>8.3270176668044649E-3</v>
      </c>
      <c r="G24" s="3">
        <v>6988.7</v>
      </c>
      <c r="H24" s="3">
        <v>1075.6400000000001</v>
      </c>
      <c r="I24" s="4">
        <f t="shared" si="1"/>
        <v>0.15391131397827923</v>
      </c>
      <c r="J24" s="4">
        <f>(H24/H6)</f>
        <v>7.4233177228156463E-3</v>
      </c>
      <c r="K24" s="4">
        <f t="shared" si="2"/>
        <v>0.96946933918411349</v>
      </c>
      <c r="L24" s="14">
        <f t="shared" si="3"/>
        <v>1.4011391335730428E-2</v>
      </c>
    </row>
    <row r="25" spans="1:12" s="13" customFormat="1" ht="21" customHeight="1" x14ac:dyDescent="0.2">
      <c r="A25" s="1" t="s">
        <v>46</v>
      </c>
      <c r="B25" s="2" t="s">
        <v>47</v>
      </c>
      <c r="C25" s="3">
        <v>32349.74</v>
      </c>
      <c r="D25" s="3">
        <v>3268.97</v>
      </c>
      <c r="E25" s="4">
        <f t="shared" si="0"/>
        <v>0.10105088943527829</v>
      </c>
      <c r="F25" s="4">
        <f>(D25/D6)</f>
        <v>2.610353945363808E-2</v>
      </c>
      <c r="G25" s="3">
        <v>46696.24</v>
      </c>
      <c r="H25" s="3">
        <v>1104.3699999999999</v>
      </c>
      <c r="I25" s="4">
        <f t="shared" si="1"/>
        <v>2.3650084032461712E-2</v>
      </c>
      <c r="J25" s="4">
        <f>(H25/H6)</f>
        <v>7.6215921623832448E-3</v>
      </c>
      <c r="K25" s="4">
        <f t="shared" si="2"/>
        <v>2.9600315111783191</v>
      </c>
      <c r="L25" s="4">
        <f t="shared" si="3"/>
        <v>7.7400805402816575E-2</v>
      </c>
    </row>
    <row r="26" spans="1:12" s="13" customFormat="1" ht="21" customHeight="1" x14ac:dyDescent="0.2">
      <c r="A26" s="1" t="s">
        <v>48</v>
      </c>
      <c r="B26" s="2" t="s">
        <v>49</v>
      </c>
      <c r="C26" s="3">
        <v>660</v>
      </c>
      <c r="D26" s="3">
        <v>24.7</v>
      </c>
      <c r="E26" s="4">
        <f t="shared" si="0"/>
        <v>3.7424242424242422E-2</v>
      </c>
      <c r="F26" s="4">
        <f>(D26/D6)</f>
        <v>1.9723565052749356E-4</v>
      </c>
      <c r="G26" s="3">
        <v>564</v>
      </c>
      <c r="H26" s="3">
        <v>54.15</v>
      </c>
      <c r="I26" s="4">
        <f t="shared" si="1"/>
        <v>9.6010638297872333E-2</v>
      </c>
      <c r="J26" s="4">
        <f>(H26/H6)</f>
        <v>3.7370556570085454E-4</v>
      </c>
      <c r="K26" s="4">
        <f t="shared" si="2"/>
        <v>0.45614035087719296</v>
      </c>
      <c r="L26" s="4">
        <f t="shared" si="3"/>
        <v>-5.8586395873629911E-2</v>
      </c>
    </row>
    <row r="27" spans="1:12" s="13" customFormat="1" ht="21" customHeight="1" x14ac:dyDescent="0.2">
      <c r="A27" s="1" t="s">
        <v>50</v>
      </c>
      <c r="B27" s="2" t="s">
        <v>51</v>
      </c>
      <c r="C27" s="3">
        <v>9276.7999999999993</v>
      </c>
      <c r="D27" s="3">
        <v>1343.83</v>
      </c>
      <c r="E27" s="4">
        <f t="shared" si="0"/>
        <v>0.1448592186961021</v>
      </c>
      <c r="F27" s="4">
        <f>(D27/D6)</f>
        <v>1.0730817176047031E-2</v>
      </c>
      <c r="G27" s="3">
        <v>9798.5</v>
      </c>
      <c r="H27" s="3">
        <v>1432.68</v>
      </c>
      <c r="I27" s="4">
        <f t="shared" si="1"/>
        <v>0.14621421646170332</v>
      </c>
      <c r="J27" s="4">
        <f>(H27/H6)</f>
        <v>9.8873590003379572E-3</v>
      </c>
      <c r="K27" s="4">
        <f t="shared" si="2"/>
        <v>0.93798335985705106</v>
      </c>
      <c r="L27" s="4">
        <f t="shared" si="3"/>
        <v>-1.354997765601218E-3</v>
      </c>
    </row>
    <row r="28" spans="1:12" s="13" customFormat="1" ht="21" customHeight="1" x14ac:dyDescent="0.2">
      <c r="A28" s="5" t="s">
        <v>52</v>
      </c>
      <c r="B28" s="6" t="s">
        <v>53</v>
      </c>
      <c r="C28" s="7">
        <f>SUM(C29:C32)</f>
        <v>52366.400000000001</v>
      </c>
      <c r="D28" s="7">
        <f>SUM(D29:D32)</f>
        <v>3614.9300000000003</v>
      </c>
      <c r="E28" s="8">
        <f t="shared" si="0"/>
        <v>6.9031478199761687E-2</v>
      </c>
      <c r="F28" s="8">
        <f>(D28/D6)</f>
        <v>2.8866116200864468E-2</v>
      </c>
      <c r="G28" s="7">
        <f>SUM(G29:G32)</f>
        <v>78298.010000000009</v>
      </c>
      <c r="H28" s="7">
        <f>SUM(H29:H32)</f>
        <v>4482.45</v>
      </c>
      <c r="I28" s="8">
        <f t="shared" si="1"/>
        <v>5.7248581413499519E-2</v>
      </c>
      <c r="J28" s="8">
        <f>(H28/H6)</f>
        <v>3.0934746315342484E-2</v>
      </c>
      <c r="K28" s="8">
        <f t="shared" si="2"/>
        <v>0.80646298341308897</v>
      </c>
      <c r="L28" s="8">
        <f t="shared" si="3"/>
        <v>1.1782896786262168E-2</v>
      </c>
    </row>
    <row r="29" spans="1:12" s="13" customFormat="1" ht="21" customHeight="1" x14ac:dyDescent="0.2">
      <c r="A29" s="1" t="s">
        <v>54</v>
      </c>
      <c r="B29" s="2" t="s">
        <v>55</v>
      </c>
      <c r="C29" s="3">
        <v>11926.85</v>
      </c>
      <c r="D29" s="3">
        <v>46.59</v>
      </c>
      <c r="E29" s="4">
        <f t="shared" si="0"/>
        <v>3.9063122282916281E-3</v>
      </c>
      <c r="F29" s="4">
        <f>(D29/D6)</f>
        <v>3.7203275133910633E-4</v>
      </c>
      <c r="G29" s="3">
        <v>5804.89</v>
      </c>
      <c r="H29" s="3">
        <v>369.15</v>
      </c>
      <c r="I29" s="4">
        <f t="shared" si="1"/>
        <v>6.3592936300257183E-2</v>
      </c>
      <c r="J29" s="4">
        <f>(H29/H6)</f>
        <v>2.5476160586975151E-3</v>
      </c>
      <c r="K29" s="4">
        <f t="shared" si="2"/>
        <v>0.12620885818772859</v>
      </c>
      <c r="L29" s="4">
        <f t="shared" si="3"/>
        <v>-5.9686624071965552E-2</v>
      </c>
    </row>
    <row r="30" spans="1:12" s="13" customFormat="1" ht="21" customHeight="1" x14ac:dyDescent="0.2">
      <c r="A30" s="1" t="s">
        <v>56</v>
      </c>
      <c r="B30" s="2" t="s">
        <v>57</v>
      </c>
      <c r="C30" s="3">
        <v>3159.5</v>
      </c>
      <c r="D30" s="3"/>
      <c r="E30" s="4">
        <f t="shared" si="0"/>
        <v>0</v>
      </c>
      <c r="F30" s="4">
        <f>(D30/D6)</f>
        <v>0</v>
      </c>
      <c r="G30" s="3">
        <v>26839.15</v>
      </c>
      <c r="H30" s="3">
        <v>11.34</v>
      </c>
      <c r="I30" s="4">
        <f t="shared" si="1"/>
        <v>4.2251710654025927E-4</v>
      </c>
      <c r="J30" s="4">
        <f>(H30/H6)</f>
        <v>7.8260777747879797E-5</v>
      </c>
      <c r="K30" s="4">
        <f t="shared" si="2"/>
        <v>0</v>
      </c>
      <c r="L30" s="4">
        <f t="shared" si="3"/>
        <v>-4.2251710654025927E-4</v>
      </c>
    </row>
    <row r="31" spans="1:12" s="13" customFormat="1" ht="21" customHeight="1" x14ac:dyDescent="0.2">
      <c r="A31" s="1" t="s">
        <v>58</v>
      </c>
      <c r="B31" s="2" t="s">
        <v>59</v>
      </c>
      <c r="C31" s="3">
        <v>31698.22</v>
      </c>
      <c r="D31" s="3">
        <v>2799.08</v>
      </c>
      <c r="E31" s="4">
        <f t="shared" si="0"/>
        <v>8.8304012023388057E-2</v>
      </c>
      <c r="F31" s="4">
        <f>(D31/D6)</f>
        <v>2.2351350796700271E-2</v>
      </c>
      <c r="G31" s="3">
        <v>33885.839999999997</v>
      </c>
      <c r="H31" s="3">
        <v>2590.19</v>
      </c>
      <c r="I31" s="4">
        <f t="shared" si="1"/>
        <v>7.6438713043560383E-2</v>
      </c>
      <c r="J31" s="4">
        <f>(H31/H6)</f>
        <v>1.7875686412238162E-2</v>
      </c>
      <c r="K31" s="4">
        <f t="shared" si="2"/>
        <v>1.0806465934931413</v>
      </c>
      <c r="L31" s="14">
        <f t="shared" si="3"/>
        <v>1.1865298979827674E-2</v>
      </c>
    </row>
    <row r="32" spans="1:12" s="13" customFormat="1" ht="21" customHeight="1" x14ac:dyDescent="0.2">
      <c r="A32" s="1" t="s">
        <v>60</v>
      </c>
      <c r="B32" s="2" t="s">
        <v>61</v>
      </c>
      <c r="C32" s="3">
        <v>5581.83</v>
      </c>
      <c r="D32" s="3">
        <v>769.26</v>
      </c>
      <c r="E32" s="4">
        <f t="shared" si="0"/>
        <v>0.13781501765550008</v>
      </c>
      <c r="F32" s="4">
        <f>(D32/D6)</f>
        <v>6.1427326528250888E-3</v>
      </c>
      <c r="G32" s="3">
        <v>11768.13</v>
      </c>
      <c r="H32" s="3">
        <v>1511.77</v>
      </c>
      <c r="I32" s="4">
        <f t="shared" si="1"/>
        <v>0.12846306082614656</v>
      </c>
      <c r="J32" s="4">
        <f>(H32/H6)</f>
        <v>1.0433183066658927E-2</v>
      </c>
      <c r="K32" s="4">
        <f t="shared" si="2"/>
        <v>0.50884724528202041</v>
      </c>
      <c r="L32" s="14">
        <f t="shared" si="3"/>
        <v>9.3519568293535249E-3</v>
      </c>
    </row>
    <row r="33" spans="1:12" s="13" customFormat="1" ht="21" customHeight="1" x14ac:dyDescent="0.2">
      <c r="A33" s="5" t="s">
        <v>62</v>
      </c>
      <c r="B33" s="6" t="s">
        <v>63</v>
      </c>
      <c r="C33" s="7">
        <f>SUM(C34:C37)</f>
        <v>593910.29</v>
      </c>
      <c r="D33" s="7">
        <f>SUM(D34:D37)</f>
        <v>69917.430000000008</v>
      </c>
      <c r="E33" s="8">
        <f t="shared" si="0"/>
        <v>0.11772389058960403</v>
      </c>
      <c r="F33" s="8">
        <f>(D33/D6)</f>
        <v>0.55830808863402814</v>
      </c>
      <c r="G33" s="7">
        <f>SUM(G34:G37)</f>
        <v>675713.49000000011</v>
      </c>
      <c r="H33" s="7">
        <f>SUM(H34:H37)</f>
        <v>89527.85</v>
      </c>
      <c r="I33" s="8">
        <f t="shared" si="1"/>
        <v>0.13249380295781868</v>
      </c>
      <c r="J33" s="8">
        <f>(H33/H6)</f>
        <v>0.61785883342994008</v>
      </c>
      <c r="K33" s="8">
        <f t="shared" si="2"/>
        <v>0.7809573222187286</v>
      </c>
      <c r="L33" s="15">
        <f t="shared" si="3"/>
        <v>-1.4769912368214649E-2</v>
      </c>
    </row>
    <row r="34" spans="1:12" s="13" customFormat="1" ht="21" customHeight="1" x14ac:dyDescent="0.2">
      <c r="A34" s="1" t="s">
        <v>64</v>
      </c>
      <c r="B34" s="2" t="s">
        <v>65</v>
      </c>
      <c r="C34" s="3">
        <v>239137.22</v>
      </c>
      <c r="D34" s="3">
        <v>20348.72</v>
      </c>
      <c r="E34" s="4">
        <f t="shared" ref="E34:F54" si="4">(D34/C34)</f>
        <v>8.5092232819299313E-2</v>
      </c>
      <c r="F34" s="4">
        <f>(D34/D6)</f>
        <v>0.16248959621869713</v>
      </c>
      <c r="G34" s="3">
        <v>174635.31</v>
      </c>
      <c r="H34" s="3">
        <v>26607.3</v>
      </c>
      <c r="I34" s="4">
        <f t="shared" ref="I34:I54" si="5">(H34/G34)</f>
        <v>0.15235922219853476</v>
      </c>
      <c r="J34" s="4">
        <f>(H34/H6)</f>
        <v>0.18362504336606367</v>
      </c>
      <c r="K34" s="4">
        <f t="shared" ref="K34:K54" si="6">(D34/H34)</f>
        <v>0.76477959056349198</v>
      </c>
      <c r="L34" s="14">
        <f t="shared" ref="L34:L54" si="7">(E34-I34)</f>
        <v>-6.7266989379235448E-2</v>
      </c>
    </row>
    <row r="35" spans="1:12" s="13" customFormat="1" ht="21" customHeight="1" x14ac:dyDescent="0.2">
      <c r="A35" s="1" t="s">
        <v>66</v>
      </c>
      <c r="B35" s="2" t="s">
        <v>67</v>
      </c>
      <c r="C35" s="3">
        <v>278013.94</v>
      </c>
      <c r="D35" s="3">
        <v>40074.44</v>
      </c>
      <c r="E35" s="4">
        <f t="shared" si="4"/>
        <v>0.14414543385846049</v>
      </c>
      <c r="F35" s="4">
        <f>(D35/D6)</f>
        <v>0.32000438230465628</v>
      </c>
      <c r="G35" s="3">
        <v>414269.01</v>
      </c>
      <c r="H35" s="3">
        <v>51980.9</v>
      </c>
      <c r="I35" s="4">
        <f t="shared" si="5"/>
        <v>0.12547619721784162</v>
      </c>
      <c r="J35" s="4">
        <f>(H35/H6)</f>
        <v>0.35873594903304806</v>
      </c>
      <c r="K35" s="4">
        <f t="shared" si="6"/>
        <v>0.77094548189815881</v>
      </c>
      <c r="L35" s="14">
        <f t="shared" si="7"/>
        <v>1.8669236640618869E-2</v>
      </c>
    </row>
    <row r="36" spans="1:12" s="13" customFormat="1" ht="21" customHeight="1" x14ac:dyDescent="0.2">
      <c r="A36" s="1" t="s">
        <v>100</v>
      </c>
      <c r="B36" s="2">
        <v>703</v>
      </c>
      <c r="C36" s="3">
        <v>18913.009999999998</v>
      </c>
      <c r="D36" s="3">
        <v>2510.7800000000002</v>
      </c>
      <c r="E36" s="4">
        <f t="shared" si="4"/>
        <v>0.13275412004752288</v>
      </c>
      <c r="F36" s="4">
        <f>(D36/D7)</f>
        <v>0.13652703727770274</v>
      </c>
      <c r="G36" s="3">
        <v>26204.16</v>
      </c>
      <c r="H36" s="3">
        <v>3899.46</v>
      </c>
      <c r="I36" s="4">
        <f t="shared" si="5"/>
        <v>0.14881072318288394</v>
      </c>
      <c r="J36" s="4">
        <f>(H36/H7)</f>
        <v>0.21866784801040781</v>
      </c>
      <c r="K36" s="4">
        <f t="shared" si="6"/>
        <v>0.643878896052274</v>
      </c>
      <c r="L36" s="14">
        <f t="shared" si="7"/>
        <v>-1.6056603135361058E-2</v>
      </c>
    </row>
    <row r="37" spans="1:12" s="13" customFormat="1" ht="21" customHeight="1" x14ac:dyDescent="0.2">
      <c r="A37" s="1" t="s">
        <v>68</v>
      </c>
      <c r="B37" s="2" t="s">
        <v>69</v>
      </c>
      <c r="C37" s="3">
        <v>57846.12</v>
      </c>
      <c r="D37" s="3">
        <v>6983.49</v>
      </c>
      <c r="E37" s="4">
        <f t="shared" si="4"/>
        <v>0.12072529670097147</v>
      </c>
      <c r="F37" s="4">
        <f>(D37/D6)</f>
        <v>5.5764906603329799E-2</v>
      </c>
      <c r="G37" s="3">
        <v>60605.01</v>
      </c>
      <c r="H37" s="3">
        <v>7040.19</v>
      </c>
      <c r="I37" s="4">
        <f t="shared" si="5"/>
        <v>0.11616514872285311</v>
      </c>
      <c r="J37" s="4">
        <f>(H37/H6)</f>
        <v>4.8586485440286223E-2</v>
      </c>
      <c r="K37" s="4">
        <f t="shared" si="6"/>
        <v>0.99194624008727039</v>
      </c>
      <c r="L37" s="14">
        <f t="shared" si="7"/>
        <v>4.5601479781183646E-3</v>
      </c>
    </row>
    <row r="38" spans="1:12" s="13" customFormat="1" ht="21" customHeight="1" x14ac:dyDescent="0.2">
      <c r="A38" s="5" t="s">
        <v>70</v>
      </c>
      <c r="B38" s="6" t="s">
        <v>71</v>
      </c>
      <c r="C38" s="7">
        <f>SUM(C39:C41)</f>
        <v>122865.62999999999</v>
      </c>
      <c r="D38" s="7">
        <f>SUM(D39:D41)</f>
        <v>15684.41</v>
      </c>
      <c r="E38" s="8">
        <f t="shared" si="4"/>
        <v>0.12765498374118134</v>
      </c>
      <c r="F38" s="8">
        <f>(D38/D6)</f>
        <v>0.12524391941254759</v>
      </c>
      <c r="G38" s="7">
        <f>SUM(G39:G41)</f>
        <v>122123.31999999999</v>
      </c>
      <c r="H38" s="7">
        <f>SUM(H39:H41)</f>
        <v>20643.39</v>
      </c>
      <c r="I38" s="8">
        <f t="shared" si="5"/>
        <v>0.16903724857791289</v>
      </c>
      <c r="J38" s="8">
        <f>(H38/H6)</f>
        <v>0.14246629248261058</v>
      </c>
      <c r="K38" s="8">
        <f t="shared" si="6"/>
        <v>0.75977879602138987</v>
      </c>
      <c r="L38" s="15">
        <f t="shared" si="7"/>
        <v>-4.1382264836731547E-2</v>
      </c>
    </row>
    <row r="39" spans="1:12" s="13" customFormat="1" ht="21" customHeight="1" x14ac:dyDescent="0.2">
      <c r="A39" s="1" t="s">
        <v>72</v>
      </c>
      <c r="B39" s="2" t="s">
        <v>73</v>
      </c>
      <c r="C39" s="3">
        <v>79308.39</v>
      </c>
      <c r="D39" s="3">
        <v>9523.66</v>
      </c>
      <c r="E39" s="4">
        <f t="shared" si="4"/>
        <v>0.12008389024162514</v>
      </c>
      <c r="F39" s="4">
        <f>(D39/D6)</f>
        <v>7.6048796579055444E-2</v>
      </c>
      <c r="G39" s="3">
        <v>81203.12</v>
      </c>
      <c r="H39" s="3">
        <v>14103.32</v>
      </c>
      <c r="I39" s="4">
        <f t="shared" si="5"/>
        <v>0.17367953349575732</v>
      </c>
      <c r="J39" s="4">
        <f>(H39/H6)</f>
        <v>9.7331286774887837E-2</v>
      </c>
      <c r="K39" s="4">
        <f t="shared" si="6"/>
        <v>0.67527787783302085</v>
      </c>
      <c r="L39" s="14">
        <f t="shared" si="7"/>
        <v>-5.3595643254132186E-2</v>
      </c>
    </row>
    <row r="40" spans="1:12" s="13" customFormat="1" ht="21" customHeight="1" x14ac:dyDescent="0.2">
      <c r="A40" s="1" t="s">
        <v>74</v>
      </c>
      <c r="B40" s="2" t="s">
        <v>75</v>
      </c>
      <c r="C40" s="3">
        <v>451.18</v>
      </c>
      <c r="D40" s="3">
        <v>57.69</v>
      </c>
      <c r="E40" s="4">
        <f t="shared" si="4"/>
        <v>0.12786471031517355</v>
      </c>
      <c r="F40" s="4">
        <f>(D40/D6)</f>
        <v>4.6066901534134021E-4</v>
      </c>
      <c r="G40" s="3">
        <v>759.7</v>
      </c>
      <c r="H40" s="3">
        <v>62.39</v>
      </c>
      <c r="I40" s="4">
        <f t="shared" si="5"/>
        <v>8.2124522837962344E-2</v>
      </c>
      <c r="J40" s="4">
        <f>(H40/H6)</f>
        <v>4.3057230367638628E-4</v>
      </c>
      <c r="K40" s="4">
        <f t="shared" si="6"/>
        <v>0.92466741464978353</v>
      </c>
      <c r="L40" s="14">
        <f t="shared" si="7"/>
        <v>4.5740187477211203E-2</v>
      </c>
    </row>
    <row r="41" spans="1:12" s="13" customFormat="1" ht="21" customHeight="1" x14ac:dyDescent="0.2">
      <c r="A41" s="1" t="s">
        <v>76</v>
      </c>
      <c r="B41" s="2" t="s">
        <v>77</v>
      </c>
      <c r="C41" s="3">
        <v>43106.06</v>
      </c>
      <c r="D41" s="3">
        <v>6103.06</v>
      </c>
      <c r="E41" s="4">
        <f t="shared" si="4"/>
        <v>0.14158241323841708</v>
      </c>
      <c r="F41" s="4">
        <f>(D41/D6)</f>
        <v>4.8734453818150808E-2</v>
      </c>
      <c r="G41" s="3">
        <v>40160.5</v>
      </c>
      <c r="H41" s="3">
        <v>6477.68</v>
      </c>
      <c r="I41" s="4">
        <f t="shared" si="5"/>
        <v>0.16129480459655632</v>
      </c>
      <c r="J41" s="4">
        <f>(H41/H6)</f>
        <v>4.4704433404046381E-2</v>
      </c>
      <c r="K41" s="4">
        <f t="shared" si="6"/>
        <v>0.94216756616566422</v>
      </c>
      <c r="L41" s="14">
        <f t="shared" si="7"/>
        <v>-1.9712391358139236E-2</v>
      </c>
    </row>
    <row r="42" spans="1:12" s="13" customFormat="1" ht="21" customHeight="1" x14ac:dyDescent="0.2">
      <c r="A42" s="5" t="s">
        <v>78</v>
      </c>
      <c r="B42" s="6" t="s">
        <v>79</v>
      </c>
      <c r="C42" s="7">
        <f>SUM(C43:C46)</f>
        <v>29978.670000000002</v>
      </c>
      <c r="D42" s="7">
        <f>SUM(D43:D46)</f>
        <v>2283.5399999999995</v>
      </c>
      <c r="E42" s="8">
        <f t="shared" si="4"/>
        <v>7.617215840462567E-2</v>
      </c>
      <c r="F42" s="8">
        <f>(D42/D6)</f>
        <v>1.8234635522492007E-2</v>
      </c>
      <c r="G42" s="7">
        <f>SUM(G43:G46)</f>
        <v>23230.899999999998</v>
      </c>
      <c r="H42" s="7">
        <f>SUM(H43:H46)</f>
        <v>1907.8600000000001</v>
      </c>
      <c r="I42" s="8">
        <f t="shared" si="5"/>
        <v>8.2125961542600601E-2</v>
      </c>
      <c r="J42" s="8">
        <f>(H42/H6)</f>
        <v>1.31667202322813E-2</v>
      </c>
      <c r="K42" s="8">
        <f t="shared" si="6"/>
        <v>1.1969117230824062</v>
      </c>
      <c r="L42" s="8">
        <f t="shared" si="7"/>
        <v>-5.9538031379749307E-3</v>
      </c>
    </row>
    <row r="43" spans="1:12" s="13" customFormat="1" ht="21" customHeight="1" x14ac:dyDescent="0.2">
      <c r="A43" s="1" t="s">
        <v>80</v>
      </c>
      <c r="B43" s="2" t="s">
        <v>81</v>
      </c>
      <c r="C43" s="3">
        <v>8300</v>
      </c>
      <c r="D43" s="3">
        <v>1319.04</v>
      </c>
      <c r="E43" s="4">
        <f t="shared" si="4"/>
        <v>0.15892048192771083</v>
      </c>
      <c r="F43" s="4">
        <f>(D43/D6)</f>
        <v>1.0532862853108709E-2</v>
      </c>
      <c r="G43" s="3">
        <v>6000</v>
      </c>
      <c r="H43" s="3">
        <v>1095.1300000000001</v>
      </c>
      <c r="I43" s="4">
        <f t="shared" si="5"/>
        <v>0.18252166666666669</v>
      </c>
      <c r="J43" s="4">
        <f>(H43/H6)</f>
        <v>7.5578241212553446E-3</v>
      </c>
      <c r="K43" s="4">
        <f t="shared" si="6"/>
        <v>1.2044597445052183</v>
      </c>
      <c r="L43" s="4">
        <f t="shared" si="7"/>
        <v>-2.3601184738955866E-2</v>
      </c>
    </row>
    <row r="44" spans="1:12" s="13" customFormat="1" ht="21" customHeight="1" x14ac:dyDescent="0.2">
      <c r="A44" s="1" t="s">
        <v>82</v>
      </c>
      <c r="B44" s="2" t="s">
        <v>83</v>
      </c>
      <c r="C44" s="3">
        <v>3749.67</v>
      </c>
      <c r="D44" s="3">
        <v>500.35</v>
      </c>
      <c r="E44" s="4">
        <f t="shared" si="4"/>
        <v>0.13343840924668038</v>
      </c>
      <c r="F44" s="4">
        <f>(D44/D6)</f>
        <v>3.9954193417583569E-3</v>
      </c>
      <c r="G44" s="3">
        <v>710</v>
      </c>
      <c r="H44" s="3">
        <v>400.79</v>
      </c>
      <c r="I44" s="4">
        <f t="shared" si="5"/>
        <v>0.5644929577464789</v>
      </c>
      <c r="J44" s="4">
        <f>(H44/H6)</f>
        <v>2.7659732904385136E-3</v>
      </c>
      <c r="K44" s="4">
        <f t="shared" si="6"/>
        <v>1.2484093914518826</v>
      </c>
      <c r="L44" s="4">
        <f t="shared" si="7"/>
        <v>-0.43105454849979852</v>
      </c>
    </row>
    <row r="45" spans="1:12" s="13" customFormat="1" ht="21" customHeight="1" x14ac:dyDescent="0.2">
      <c r="A45" s="1" t="s">
        <v>84</v>
      </c>
      <c r="B45" s="2" t="s">
        <v>85</v>
      </c>
      <c r="C45" s="3">
        <v>16694.7</v>
      </c>
      <c r="D45" s="3">
        <v>278.43</v>
      </c>
      <c r="E45" s="4">
        <f t="shared" si="4"/>
        <v>1.667774802781721E-2</v>
      </c>
      <c r="F45" s="4">
        <f>(D45/D6)</f>
        <v>2.2233328816344145E-3</v>
      </c>
      <c r="G45" s="3">
        <v>15443.6</v>
      </c>
      <c r="H45" s="3">
        <v>411.94</v>
      </c>
      <c r="I45" s="4">
        <f t="shared" si="5"/>
        <v>2.667383252609495E-2</v>
      </c>
      <c r="J45" s="4">
        <f>(H45/H6)</f>
        <v>2.8429228205874429E-3</v>
      </c>
      <c r="K45" s="4">
        <f t="shared" si="6"/>
        <v>0.67589940282565419</v>
      </c>
      <c r="L45" s="14">
        <f t="shared" si="7"/>
        <v>-9.9960844982777408E-3</v>
      </c>
    </row>
    <row r="46" spans="1:12" s="13" customFormat="1" ht="21" customHeight="1" x14ac:dyDescent="0.2">
      <c r="A46" s="1" t="s">
        <v>86</v>
      </c>
      <c r="B46" s="2" t="s">
        <v>87</v>
      </c>
      <c r="C46" s="3">
        <v>1234.3</v>
      </c>
      <c r="D46" s="3">
        <v>185.72</v>
      </c>
      <c r="E46" s="4">
        <f t="shared" si="4"/>
        <v>0.15046585108968646</v>
      </c>
      <c r="F46" s="4">
        <f>(D46/D6)</f>
        <v>1.4830204459905306E-3</v>
      </c>
      <c r="G46" s="3">
        <v>1077.3</v>
      </c>
      <c r="H46" s="3"/>
      <c r="I46" s="4">
        <f t="shared" si="5"/>
        <v>0</v>
      </c>
      <c r="J46" s="4">
        <f>(H46/H6)</f>
        <v>0</v>
      </c>
      <c r="K46" s="4" t="e">
        <f t="shared" si="6"/>
        <v>#DIV/0!</v>
      </c>
      <c r="L46" s="14">
        <f t="shared" si="7"/>
        <v>0.15046585108968646</v>
      </c>
    </row>
    <row r="47" spans="1:12" s="13" customFormat="1" ht="21" customHeight="1" x14ac:dyDescent="0.2">
      <c r="A47" s="5" t="s">
        <v>88</v>
      </c>
      <c r="B47" s="6" t="s">
        <v>89</v>
      </c>
      <c r="C47" s="7">
        <f>SUM(C48:C50)</f>
        <v>15719.73</v>
      </c>
      <c r="D47" s="7">
        <f>SUM(D48:D50)</f>
        <v>3181.88</v>
      </c>
      <c r="E47" s="8">
        <f t="shared" si="4"/>
        <v>0.20241314577285999</v>
      </c>
      <c r="F47" s="8">
        <f t="shared" si="4"/>
        <v>6.3614324164600793E-5</v>
      </c>
      <c r="G47" s="7">
        <f t="shared" ref="G47:H47" si="8">SUM(G48:G50)</f>
        <v>3502.5</v>
      </c>
      <c r="H47" s="7">
        <f t="shared" si="8"/>
        <v>1472.07</v>
      </c>
      <c r="I47" s="8">
        <f t="shared" si="5"/>
        <v>0.42029122055674517</v>
      </c>
      <c r="J47" s="8">
        <f>(H47/H6)</f>
        <v>1.0159201331509824E-2</v>
      </c>
      <c r="K47" s="8">
        <f t="shared" si="6"/>
        <v>2.1615004721242879</v>
      </c>
      <c r="L47" s="15">
        <f t="shared" si="7"/>
        <v>-0.21787807478388518</v>
      </c>
    </row>
    <row r="48" spans="1:12" s="27" customFormat="1" ht="21" customHeight="1" x14ac:dyDescent="0.2">
      <c r="A48" s="24" t="s">
        <v>108</v>
      </c>
      <c r="B48" s="25">
        <v>1101</v>
      </c>
      <c r="C48" s="26">
        <v>12289.52</v>
      </c>
      <c r="D48" s="26">
        <v>1984.48</v>
      </c>
      <c r="E48" s="8">
        <f t="shared" si="4"/>
        <v>0.16147742141271587</v>
      </c>
      <c r="F48" s="8">
        <f t="shared" si="4"/>
        <v>8.1370143016163367E-5</v>
      </c>
      <c r="G48" s="26"/>
      <c r="H48" s="26"/>
      <c r="I48" s="8" t="e">
        <f t="shared" ref="I48" si="9">(H48/G48)</f>
        <v>#DIV/0!</v>
      </c>
      <c r="J48" s="8">
        <f>(H48/H7)</f>
        <v>0</v>
      </c>
      <c r="K48" s="8" t="e">
        <f t="shared" ref="K48" si="10">(D48/H48)</f>
        <v>#DIV/0!</v>
      </c>
      <c r="L48" s="15" t="e">
        <f t="shared" ref="L48" si="11">(E48-I48)</f>
        <v>#DIV/0!</v>
      </c>
    </row>
    <row r="49" spans="1:12" s="13" customFormat="1" ht="21" customHeight="1" x14ac:dyDescent="0.2">
      <c r="A49" s="1" t="s">
        <v>90</v>
      </c>
      <c r="B49" s="2" t="s">
        <v>91</v>
      </c>
      <c r="C49" s="3">
        <v>2305.9</v>
      </c>
      <c r="D49" s="3">
        <v>1009.4</v>
      </c>
      <c r="E49" s="4">
        <f t="shared" si="4"/>
        <v>0.43774664989808748</v>
      </c>
      <c r="F49" s="4">
        <f>(D49/D6)</f>
        <v>8.0603103498968418E-3</v>
      </c>
      <c r="G49" s="3">
        <v>2342</v>
      </c>
      <c r="H49" s="3">
        <v>1288.32</v>
      </c>
      <c r="I49" s="4">
        <f t="shared" si="5"/>
        <v>0.5500939368061486</v>
      </c>
      <c r="J49" s="4">
        <f>(H49/H6)</f>
        <v>8.8910868772617713E-3</v>
      </c>
      <c r="K49" s="4">
        <f t="shared" si="6"/>
        <v>0.78350099354197722</v>
      </c>
      <c r="L49" s="4">
        <f t="shared" si="7"/>
        <v>-0.11234728690806112</v>
      </c>
    </row>
    <row r="50" spans="1:12" s="13" customFormat="1" ht="21" customHeight="1" x14ac:dyDescent="0.2">
      <c r="A50" s="16" t="s">
        <v>102</v>
      </c>
      <c r="B50" s="2">
        <v>1103</v>
      </c>
      <c r="C50" s="3">
        <v>1124.31</v>
      </c>
      <c r="D50" s="3">
        <v>188</v>
      </c>
      <c r="E50" s="4">
        <f t="shared" si="4"/>
        <v>0.1672136688279923</v>
      </c>
      <c r="F50" s="4">
        <f>(D50/D7)</f>
        <v>1.0222752693668147E-2</v>
      </c>
      <c r="G50" s="3">
        <v>1160.5</v>
      </c>
      <c r="H50" s="3">
        <v>183.75</v>
      </c>
      <c r="I50" s="4">
        <f t="shared" si="5"/>
        <v>0.15833692373976735</v>
      </c>
      <c r="J50" s="4">
        <f>(H50/H7)</f>
        <v>1.0304046476156297E-2</v>
      </c>
      <c r="K50" s="4">
        <f t="shared" si="6"/>
        <v>1.0231292517006803</v>
      </c>
      <c r="L50" s="4">
        <f t="shared" si="7"/>
        <v>8.8767450882249466E-3</v>
      </c>
    </row>
    <row r="51" spans="1:12" s="13" customFormat="1" ht="21" customHeight="1" x14ac:dyDescent="0.2">
      <c r="A51" s="5" t="s">
        <v>92</v>
      </c>
      <c r="B51" s="6" t="s">
        <v>93</v>
      </c>
      <c r="C51" s="7">
        <f>SUM(C52:C52)</f>
        <v>5761.9</v>
      </c>
      <c r="D51" s="7">
        <f>SUM(D52:D52)</f>
        <v>701.81</v>
      </c>
      <c r="E51" s="8">
        <f t="shared" si="4"/>
        <v>0.12180183619986462</v>
      </c>
      <c r="F51" s="8">
        <f>(D51/D6)</f>
        <v>5.6041276071538563E-3</v>
      </c>
      <c r="G51" s="7">
        <f>SUM(G52:G52)</f>
        <v>4343.5</v>
      </c>
      <c r="H51" s="7">
        <f>SUM(H52:H52)</f>
        <v>763.69</v>
      </c>
      <c r="I51" s="8">
        <f t="shared" si="5"/>
        <v>0.1758236445263037</v>
      </c>
      <c r="J51" s="8">
        <f>(H51/H6)</f>
        <v>5.2704562044337145E-3</v>
      </c>
      <c r="K51" s="8">
        <f t="shared" si="6"/>
        <v>0.91897235789390974</v>
      </c>
      <c r="L51" s="15">
        <f t="shared" si="7"/>
        <v>-5.4021808326439075E-2</v>
      </c>
    </row>
    <row r="52" spans="1:12" s="13" customFormat="1" ht="21" customHeight="1" x14ac:dyDescent="0.2">
      <c r="A52" s="1" t="s">
        <v>94</v>
      </c>
      <c r="B52" s="2" t="s">
        <v>95</v>
      </c>
      <c r="C52" s="3">
        <v>5761.9</v>
      </c>
      <c r="D52" s="3">
        <v>701.81</v>
      </c>
      <c r="E52" s="4">
        <f t="shared" si="4"/>
        <v>0.12180183619986462</v>
      </c>
      <c r="F52" s="4">
        <f>(D52/D6)</f>
        <v>5.6041276071538563E-3</v>
      </c>
      <c r="G52" s="3">
        <v>4343.5</v>
      </c>
      <c r="H52" s="3">
        <v>763.69</v>
      </c>
      <c r="I52" s="4">
        <f t="shared" si="5"/>
        <v>0.1758236445263037</v>
      </c>
      <c r="J52" s="4">
        <f>(H52/H6)</f>
        <v>5.2704562044337145E-3</v>
      </c>
      <c r="K52" s="4">
        <f t="shared" si="6"/>
        <v>0.91897235789390974</v>
      </c>
      <c r="L52" s="4">
        <f t="shared" si="7"/>
        <v>-5.4021808326439075E-2</v>
      </c>
    </row>
    <row r="53" spans="1:12" s="13" customFormat="1" ht="41.1" customHeight="1" x14ac:dyDescent="0.2">
      <c r="A53" s="5" t="s">
        <v>96</v>
      </c>
      <c r="B53" s="6" t="s">
        <v>97</v>
      </c>
      <c r="C53" s="7">
        <f>SUM(C54:C54)</f>
        <v>8.25</v>
      </c>
      <c r="D53" s="7">
        <f>SUM(D54:D54)</f>
        <v>2.74</v>
      </c>
      <c r="E53" s="8">
        <f t="shared" si="4"/>
        <v>0.33212121212121215</v>
      </c>
      <c r="F53" s="8">
        <f>(D53/D6)</f>
        <v>2.187958228523613E-5</v>
      </c>
      <c r="G53" s="7">
        <f>SUM(G54:G54)</f>
        <v>11</v>
      </c>
      <c r="H53" s="7">
        <f>SUM(H54:H54)</f>
        <v>1.87</v>
      </c>
      <c r="I53" s="8">
        <f t="shared" si="5"/>
        <v>0.17</v>
      </c>
      <c r="J53" s="8">
        <f>(H53/H6)</f>
        <v>1.2905436894932559E-5</v>
      </c>
      <c r="K53" s="8">
        <f t="shared" si="6"/>
        <v>1.46524064171123</v>
      </c>
      <c r="L53" s="8">
        <f t="shared" si="7"/>
        <v>0.16212121212121214</v>
      </c>
    </row>
    <row r="54" spans="1:12" s="13" customFormat="1" ht="21" customHeight="1" x14ac:dyDescent="0.2">
      <c r="A54" s="1" t="s">
        <v>98</v>
      </c>
      <c r="B54" s="2" t="s">
        <v>99</v>
      </c>
      <c r="C54" s="3">
        <v>8.25</v>
      </c>
      <c r="D54" s="3">
        <v>2.74</v>
      </c>
      <c r="E54" s="4">
        <f t="shared" si="4"/>
        <v>0.33212121212121215</v>
      </c>
      <c r="F54" s="4">
        <f>(D54/D6)</f>
        <v>2.187958228523613E-5</v>
      </c>
      <c r="G54" s="3">
        <v>11</v>
      </c>
      <c r="H54" s="3">
        <v>1.87</v>
      </c>
      <c r="I54" s="4">
        <f t="shared" si="5"/>
        <v>0.17</v>
      </c>
      <c r="J54" s="4">
        <f>(H54/H6)</f>
        <v>1.2905436894932559E-5</v>
      </c>
      <c r="K54" s="4">
        <f t="shared" si="6"/>
        <v>1.46524064171123</v>
      </c>
      <c r="L54" s="4">
        <f t="shared" si="7"/>
        <v>0.16212121212121214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2026-04-23T13:06:52Z</cp:lastPrinted>
  <dcterms:created xsi:type="dcterms:W3CDTF">2017-03-10T06:35:34Z</dcterms:created>
  <dcterms:modified xsi:type="dcterms:W3CDTF">2026-04-23T13:12:22Z</dcterms:modified>
</cp:coreProperties>
</file>