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май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H47" i="1" l="1"/>
  <c r="G47" i="1"/>
  <c r="D47" i="1"/>
  <c r="C47" i="1"/>
  <c r="K48" i="1"/>
  <c r="J48" i="1"/>
  <c r="I48" i="1"/>
  <c r="L48" i="1" s="1"/>
  <c r="F48" i="1"/>
  <c r="E48" i="1"/>
  <c r="G6" i="1" l="1"/>
  <c r="G18" i="1"/>
  <c r="H18" i="1" l="1"/>
  <c r="H6" i="1" s="1"/>
  <c r="C18" i="1"/>
  <c r="K50" i="1" l="1"/>
  <c r="I50" i="1"/>
  <c r="E50" i="1"/>
  <c r="L50" i="1" l="1"/>
  <c r="I54" i="1"/>
  <c r="I36" i="1"/>
  <c r="K36" i="1" l="1"/>
  <c r="E36" i="1"/>
  <c r="L36" i="1" s="1"/>
  <c r="H53" i="1"/>
  <c r="H51" i="1"/>
  <c r="H42" i="1"/>
  <c r="H38" i="1"/>
  <c r="H33" i="1"/>
  <c r="H28" i="1"/>
  <c r="H22" i="1"/>
  <c r="H16" i="1"/>
  <c r="H7" i="1"/>
  <c r="G53" i="1"/>
  <c r="G51" i="1"/>
  <c r="G42" i="1"/>
  <c r="G38" i="1"/>
  <c r="G33" i="1"/>
  <c r="G28" i="1"/>
  <c r="G22" i="1"/>
  <c r="G16" i="1"/>
  <c r="G7" i="1"/>
  <c r="D53" i="1"/>
  <c r="D51" i="1"/>
  <c r="D42" i="1"/>
  <c r="D38" i="1"/>
  <c r="D33" i="1"/>
  <c r="D28" i="1"/>
  <c r="D22" i="1"/>
  <c r="D18" i="1"/>
  <c r="D16" i="1"/>
  <c r="D7" i="1"/>
  <c r="C53" i="1"/>
  <c r="C51" i="1"/>
  <c r="C42" i="1"/>
  <c r="C38" i="1"/>
  <c r="C33" i="1"/>
  <c r="C28" i="1"/>
  <c r="C22" i="1"/>
  <c r="C16" i="1"/>
  <c r="C7" i="1"/>
  <c r="E54" i="1"/>
  <c r="E52" i="1"/>
  <c r="E49" i="1"/>
  <c r="E46" i="1"/>
  <c r="E45" i="1"/>
  <c r="E44" i="1"/>
  <c r="E43" i="1"/>
  <c r="E41" i="1"/>
  <c r="E40" i="1"/>
  <c r="E39" i="1"/>
  <c r="E37" i="1"/>
  <c r="E35" i="1"/>
  <c r="E34" i="1"/>
  <c r="E32" i="1"/>
  <c r="E31" i="1"/>
  <c r="E30" i="1"/>
  <c r="E29" i="1"/>
  <c r="E27" i="1"/>
  <c r="E26" i="1"/>
  <c r="E25" i="1"/>
  <c r="E24" i="1"/>
  <c r="E23" i="1"/>
  <c r="E20" i="1"/>
  <c r="E19" i="1"/>
  <c r="E17" i="1"/>
  <c r="E15" i="1"/>
  <c r="E14" i="1"/>
  <c r="E12" i="1"/>
  <c r="E11" i="1"/>
  <c r="E10" i="1"/>
  <c r="E9" i="1"/>
  <c r="E8" i="1"/>
  <c r="I52" i="1"/>
  <c r="I49" i="1"/>
  <c r="I46" i="1"/>
  <c r="I45" i="1"/>
  <c r="I44" i="1"/>
  <c r="I43" i="1"/>
  <c r="I41" i="1"/>
  <c r="I40" i="1"/>
  <c r="I39" i="1"/>
  <c r="I37" i="1"/>
  <c r="I35" i="1"/>
  <c r="I34" i="1"/>
  <c r="I32" i="1"/>
  <c r="I31" i="1"/>
  <c r="I30" i="1"/>
  <c r="I29" i="1"/>
  <c r="I27" i="1"/>
  <c r="I26" i="1"/>
  <c r="I25" i="1"/>
  <c r="I24" i="1"/>
  <c r="I23" i="1"/>
  <c r="I20" i="1"/>
  <c r="I19" i="1"/>
  <c r="I17" i="1"/>
  <c r="I15" i="1"/>
  <c r="I14" i="1"/>
  <c r="I12" i="1"/>
  <c r="I11" i="1"/>
  <c r="I10" i="1"/>
  <c r="I9" i="1"/>
  <c r="I8" i="1"/>
  <c r="K54" i="1"/>
  <c r="K52" i="1"/>
  <c r="K49" i="1"/>
  <c r="K46" i="1"/>
  <c r="K45" i="1"/>
  <c r="K44" i="1"/>
  <c r="K43" i="1"/>
  <c r="K41" i="1"/>
  <c r="K40" i="1"/>
  <c r="K39" i="1"/>
  <c r="K37" i="1"/>
  <c r="K35" i="1"/>
  <c r="K34" i="1"/>
  <c r="K32" i="1"/>
  <c r="K31" i="1"/>
  <c r="K30" i="1"/>
  <c r="K29" i="1"/>
  <c r="K27" i="1"/>
  <c r="K26" i="1"/>
  <c r="K25" i="1"/>
  <c r="K24" i="1"/>
  <c r="K23" i="1"/>
  <c r="K20" i="1"/>
  <c r="K19" i="1"/>
  <c r="K17" i="1"/>
  <c r="K15" i="1"/>
  <c r="K14" i="1"/>
  <c r="K12" i="1"/>
  <c r="K11" i="1"/>
  <c r="K10" i="1"/>
  <c r="K9" i="1"/>
  <c r="K8" i="1"/>
  <c r="D6" i="1" l="1"/>
  <c r="C6" i="1"/>
  <c r="F50" i="1"/>
  <c r="J50" i="1"/>
  <c r="L26" i="1"/>
  <c r="L9" i="1"/>
  <c r="L20" i="1"/>
  <c r="J53" i="1"/>
  <c r="J36" i="1"/>
  <c r="L23" i="1"/>
  <c r="F29" i="1"/>
  <c r="F36" i="1"/>
  <c r="L54" i="1"/>
  <c r="L45" i="1"/>
  <c r="L41" i="1"/>
  <c r="L40" i="1"/>
  <c r="L31" i="1"/>
  <c r="L30" i="1"/>
  <c r="L17" i="1"/>
  <c r="L14" i="1"/>
  <c r="K53" i="1"/>
  <c r="L37" i="1"/>
  <c r="L11" i="1"/>
  <c r="L15" i="1"/>
  <c r="L10" i="1"/>
  <c r="L46" i="1"/>
  <c r="L52" i="1"/>
  <c r="L49" i="1"/>
  <c r="L44" i="1"/>
  <c r="L43" i="1"/>
  <c r="L39" i="1"/>
  <c r="L34" i="1"/>
  <c r="L32" i="1"/>
  <c r="L29" i="1"/>
  <c r="L27" i="1"/>
  <c r="L25" i="1"/>
  <c r="E53" i="1"/>
  <c r="K16" i="1"/>
  <c r="K7" i="1"/>
  <c r="E28" i="1"/>
  <c r="E16" i="1"/>
  <c r="I53" i="1"/>
  <c r="I51" i="1"/>
  <c r="K51" i="1"/>
  <c r="E51" i="1"/>
  <c r="I47" i="1"/>
  <c r="K47" i="1"/>
  <c r="E47" i="1"/>
  <c r="I42" i="1"/>
  <c r="K42" i="1"/>
  <c r="E42" i="1"/>
  <c r="I38" i="1"/>
  <c r="K38" i="1"/>
  <c r="E38" i="1"/>
  <c r="I33" i="1"/>
  <c r="K33" i="1"/>
  <c r="E33" i="1"/>
  <c r="I28" i="1"/>
  <c r="K28" i="1"/>
  <c r="I22" i="1"/>
  <c r="K22" i="1"/>
  <c r="E22" i="1"/>
  <c r="I18" i="1"/>
  <c r="K18" i="1"/>
  <c r="E18" i="1"/>
  <c r="I16" i="1"/>
  <c r="I7" i="1"/>
  <c r="E7" i="1"/>
  <c r="L35" i="1"/>
  <c r="L24" i="1"/>
  <c r="L19" i="1"/>
  <c r="L12" i="1"/>
  <c r="L8" i="1"/>
  <c r="F45" i="1" l="1"/>
  <c r="L16" i="1"/>
  <c r="F17" i="1"/>
  <c r="F28" i="1"/>
  <c r="J25" i="1"/>
  <c r="J27" i="1"/>
  <c r="J39" i="1"/>
  <c r="J45" i="1"/>
  <c r="J19" i="1"/>
  <c r="J51" i="1"/>
  <c r="J26" i="1"/>
  <c r="J49" i="1"/>
  <c r="J52" i="1"/>
  <c r="J38" i="1"/>
  <c r="J43" i="1"/>
  <c r="J54" i="1"/>
  <c r="J8" i="1"/>
  <c r="J9" i="1"/>
  <c r="J30" i="1"/>
  <c r="J32" i="1"/>
  <c r="J20" i="1"/>
  <c r="J18" i="1"/>
  <c r="J7" i="1"/>
  <c r="J15" i="1"/>
  <c r="J47" i="1"/>
  <c r="J31" i="1"/>
  <c r="J40" i="1"/>
  <c r="J24" i="1"/>
  <c r="J33" i="1"/>
  <c r="J12" i="1"/>
  <c r="J34" i="1"/>
  <c r="J29" i="1"/>
  <c r="J10" i="1"/>
  <c r="J23" i="1"/>
  <c r="J46" i="1"/>
  <c r="I6" i="1"/>
  <c r="J35" i="1"/>
  <c r="J22" i="1"/>
  <c r="J44" i="1"/>
  <c r="J28" i="1"/>
  <c r="J41" i="1"/>
  <c r="J16" i="1"/>
  <c r="J42" i="1"/>
  <c r="J17" i="1"/>
  <c r="J37" i="1"/>
  <c r="J14" i="1"/>
  <c r="J11" i="1"/>
  <c r="L53" i="1"/>
  <c r="F23" i="1"/>
  <c r="F43" i="1"/>
  <c r="F15" i="1"/>
  <c r="F34" i="1"/>
  <c r="F44" i="1"/>
  <c r="F52" i="1"/>
  <c r="F39" i="1"/>
  <c r="F16" i="1"/>
  <c r="F33" i="1"/>
  <c r="K6" i="1"/>
  <c r="F11" i="1"/>
  <c r="F20" i="1"/>
  <c r="F32" i="1"/>
  <c r="F9" i="1"/>
  <c r="F38" i="1"/>
  <c r="F10" i="1"/>
  <c r="F27" i="1"/>
  <c r="F49" i="1"/>
  <c r="F19" i="1"/>
  <c r="F41" i="1"/>
  <c r="F42" i="1"/>
  <c r="F26" i="1"/>
  <c r="F14" i="1"/>
  <c r="F47" i="1"/>
  <c r="F31" i="1"/>
  <c r="F54" i="1"/>
  <c r="F8" i="1"/>
  <c r="F51" i="1"/>
  <c r="F46" i="1"/>
  <c r="F30" i="1"/>
  <c r="F18" i="1"/>
  <c r="F53" i="1"/>
  <c r="F35" i="1"/>
  <c r="F22" i="1"/>
  <c r="F7" i="1"/>
  <c r="F40" i="1"/>
  <c r="F24" i="1"/>
  <c r="F12" i="1"/>
  <c r="F37" i="1"/>
  <c r="F25" i="1"/>
  <c r="L28" i="1"/>
  <c r="L51" i="1"/>
  <c r="L47" i="1"/>
  <c r="L42" i="1"/>
  <c r="L38" i="1"/>
  <c r="L33" i="1"/>
  <c r="L22" i="1"/>
  <c r="L18" i="1"/>
  <c r="L7" i="1"/>
  <c r="E6" i="1"/>
  <c r="L6" i="1" l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<sst xmlns="http://schemas.openxmlformats.org/spreadsheetml/2006/main" count="108" uniqueCount="108">
  <si>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</si>
  <si>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</si>
  <si>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</si>
  <si>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</si>
  <si>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</si>
  <si>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</si>
  <si>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</si>
  <si>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</si>
  <si>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</si>
  <si>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</si>
  <si>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</si>
  <si>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</si>
  <si>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</si>
  <si>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</si>
  <si>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</si>
  <si>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</si>
  <si>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</si>
  <si>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</si>
  <si>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</si>
  <si>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</si>
  <si>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</si>
  <si>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</si>
  <si>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</si>
  <si>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</si>
  <si>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</si>
  <si>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</si>
  <si>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</si>
  <si>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</si>
  <si>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</si>
  <si>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</si>
  <si>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</si>
  <si>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</si>
  <si>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</si>
  <si>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</si>
  <si>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</si>
  <si>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</si>
  <si>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0309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</si>
  <si>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</si>
  <si>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</si>
  <si>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</si>
  <si>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</si>
  <si>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</si>
  <si>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</si>
  <si>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</si>
  <si>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</si>
  <si>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</si>
  <si>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</si>
  <si>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</si>
  <si>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</si>
  <si>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</si>
  <si>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</si>
  <si>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</si>
  <si>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</si>
  <si>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</si>
  <si>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</si>
  <si>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</si>
  <si>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</si>
  <si>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</si>
  <si>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</si>
  <si>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</si>
  <si>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</si>
  <si>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</si>
  <si>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</si>
  <si>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</si>
  <si>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</si>
  <si>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</si>
  <si>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</si>
  <si>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</si>
  <si>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</si>
  <si>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</si>
  <si>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</si>
  <si>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</si>
  <si>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</si>
  <si>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</si>
  <si>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</si>
  <si>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</si>
  <si>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</si>
  <si>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</si>
  <si>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</si>
  <si>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</si>
  <si>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</si>
  <si>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</si>
  <si>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</si>
  <si>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</si>
  <si>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</si>
  <si>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</si>
  <si>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</si>
  <si>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</si>
  <si>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</si>
  <si>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</si>
  <si>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</si>
  <si>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</si>
  <si>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</si>
  <si>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</si>
  <si>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</si>
  <si>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</si>
  <si>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</si>
  <si>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</si>
  <si>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 xml:space="preserve">Дополнительное образование </t>
  </si>
  <si>
    <t>Анализ исполнения расходов бюджета Тоншаевского муниципального округа)</t>
  </si>
  <si>
    <t>Обеспечение проведения выборов и референдумов</t>
  </si>
  <si>
    <t>Спорт высших достижений</t>
  </si>
  <si>
    <t>Другие вопросы в области национальной безопасности и правоохранительной деятельности</t>
  </si>
  <si>
    <t>Информация об исполнении за январь-май месяц 2026 года, 2025 года в разрезе разделов, подразделов классификации расходов</t>
  </si>
  <si>
    <t>за январь-май месяц 2026 года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</si>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</sst>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" fontId="8" fillId="0" borderId="1" xfId="1" applyNumberFormat="1" applyFont="1" applyFill="1" applyBorder="1" applyAlignment="1" applyProtection="1">
      <alignment horizontal="righ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workbookViewId="0">
      <selection activeCell="H48" sqref="H48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7" t="s">
        <v>99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8"/>
      <c r="O1" s="18"/>
    </row>
    <row r="2" spans="1:15" x14ac:dyDescent="0.2">
      <c r="A2" s="19" t="s">
        <v>103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8"/>
      <c r="N2" s="18"/>
      <c r="O2" s="18"/>
    </row>
    <row r="4" spans="1:15" s="13" customFormat="1" ht="20.100000000000001" customHeight="1" x14ac:dyDescent="0.2">
      <c r="A4" s="20" t="s">
        <v>0</v>
      </c>
      <c r="B4" s="21" t="s">
        <v>1</v>
      </c>
      <c r="C4" s="23" t="s">
        <v>104</v>
      </c>
      <c r="D4" s="23"/>
      <c r="E4" s="23"/>
      <c r="F4" s="23"/>
      <c r="G4" s="23" t="s">
        <v>2</v>
      </c>
      <c r="H4" s="23"/>
      <c r="I4" s="23"/>
      <c r="J4" s="23"/>
      <c r="K4" s="23"/>
      <c r="L4" s="23"/>
    </row>
    <row r="5" spans="1:15" s="13" customFormat="1" ht="83.1" customHeight="1" x14ac:dyDescent="0.2">
      <c r="A5" s="20"/>
      <c r="B5" s="21"/>
      <c r="C5" s="22" t="s">
        <v>3</v>
      </c>
      <c r="D5" s="22" t="s">
        <v>4</v>
      </c>
      <c r="E5" s="23" t="s">
        <v>5</v>
      </c>
      <c r="F5" s="23" t="s">
        <v>6</v>
      </c>
      <c r="G5" s="22" t="s">
        <v>7</v>
      </c>
      <c r="H5" s="22" t="s">
        <v>8</v>
      </c>
      <c r="I5" s="23" t="s">
        <v>9</v>
      </c>
      <c r="J5" s="23" t="s">
        <v>10</v>
      </c>
      <c r="K5" s="23" t="s">
        <v>11</v>
      </c>
      <c r="L5" s="23" t="s">
        <v>12</v>
      </c>
    </row>
    <row r="6" spans="1:15" s="13" customFormat="1" ht="21" customHeight="1" x14ac:dyDescent="0.2">
      <c r="A6" s="1" t="s">
        <v>13</v>
      </c>
      <c r="B6" s="2"/>
      <c r="C6" s="3">
        <f>(C7+C16+C18+C22+C28+C33+C38+C42+C47+C53+C51)</f>
        <v>1074940.6499999999</v>
      </c>
      <c r="D6" s="3">
        <f>(D7+D16+D18+D22+D28+D33+D38+D42+D47+D53+D51)</f>
        <v>385424.44</v>
      </c>
      <c r="E6" s="4">
        <f t="shared" ref="E6:E33" si="0">(D6/C6)</f>
        <v>0.35855415831562426</v>
      </c>
      <c r="F6" s="4">
        <v>1</v>
      </c>
      <c r="G6" s="3">
        <f>(G7+G16+G18+G22+G28+G33+G38+G42+G47+G53+G51)</f>
        <v>1200118.3499999999</v>
      </c>
      <c r="H6" s="3">
        <f>(H7+H16+H18+H22+H28+H33+H38+H42+H47+H53+H51)</f>
        <v>422245.86</v>
      </c>
      <c r="I6" s="4">
        <f t="shared" ref="I6:I33" si="1">(H6/G6)</f>
        <v>0.35183685009065985</v>
      </c>
      <c r="J6" s="4">
        <v>1</v>
      </c>
      <c r="K6" s="4">
        <f t="shared" ref="K6:K33" si="2">(D6/H6)</f>
        <v>0.91279625571698919</v>
      </c>
      <c r="L6" s="14">
        <f t="shared" ref="L6:L33" si="3">(E6-I6)</f>
        <v>6.7173082249644134E-3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139184.94999999998</v>
      </c>
      <c r="D7" s="7">
        <f>SUM(D8:D15)</f>
        <v>52017.58</v>
      </c>
      <c r="E7" s="8">
        <f t="shared" si="0"/>
        <v>0.37372991835683389</v>
      </c>
      <c r="F7" s="8">
        <f>(D7/D6)</f>
        <v>0.13496180989456716</v>
      </c>
      <c r="G7" s="7">
        <f>SUM(G8:G15)</f>
        <v>145801.32999999999</v>
      </c>
      <c r="H7" s="7">
        <f>SUM(H8:H15)</f>
        <v>53960.490000000005</v>
      </c>
      <c r="I7" s="8">
        <f t="shared" si="1"/>
        <v>0.37009600666880071</v>
      </c>
      <c r="J7" s="8">
        <f>(H7/H6)</f>
        <v>0.12779400607977542</v>
      </c>
      <c r="K7" s="8">
        <f t="shared" si="2"/>
        <v>0.96399384067861493</v>
      </c>
      <c r="L7" s="15">
        <f t="shared" si="3"/>
        <v>3.6339116880331757E-3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3547</v>
      </c>
      <c r="D8" s="3">
        <v>1316.88</v>
      </c>
      <c r="E8" s="4">
        <f t="shared" si="0"/>
        <v>0.37126585847194815</v>
      </c>
      <c r="F8" s="4">
        <f>(D8/D6)</f>
        <v>3.416700819491364E-3</v>
      </c>
      <c r="G8" s="3">
        <v>2993.01</v>
      </c>
      <c r="H8" s="3">
        <v>1291.05</v>
      </c>
      <c r="I8" s="4">
        <f t="shared" si="1"/>
        <v>0.43135505728347046</v>
      </c>
      <c r="J8" s="4">
        <f>(H8/H6)</f>
        <v>3.0575788238634241E-3</v>
      </c>
      <c r="K8" s="4">
        <f t="shared" si="2"/>
        <v>1.0200069710700594</v>
      </c>
      <c r="L8" s="14">
        <f t="shared" si="3"/>
        <v>-6.0089198811522304E-2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2297.1999999999998</v>
      </c>
      <c r="D9" s="3">
        <v>885.03</v>
      </c>
      <c r="E9" s="4">
        <f t="shared" si="0"/>
        <v>0.38526467003308379</v>
      </c>
      <c r="F9" s="4">
        <f>(D9/D6)</f>
        <v>2.2962477418401388E-3</v>
      </c>
      <c r="G9" s="3">
        <v>2330.9</v>
      </c>
      <c r="H9" s="3">
        <v>874.47</v>
      </c>
      <c r="I9" s="4">
        <f t="shared" si="1"/>
        <v>0.37516409970397702</v>
      </c>
      <c r="J9" s="4">
        <f>(H9/H6)</f>
        <v>2.0709972147506671E-3</v>
      </c>
      <c r="K9" s="4">
        <f t="shared" si="2"/>
        <v>1.0120758859652133</v>
      </c>
      <c r="L9" s="14">
        <f>(E9-I9)</f>
        <v>1.0100570329106773E-2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63326.81</v>
      </c>
      <c r="D10" s="3">
        <v>23443.15</v>
      </c>
      <c r="E10" s="4">
        <f t="shared" si="0"/>
        <v>0.37019312989237896</v>
      </c>
      <c r="F10" s="4">
        <f>(D10/D6)</f>
        <v>6.0824243527473246E-2</v>
      </c>
      <c r="G10" s="3">
        <v>61834.52</v>
      </c>
      <c r="H10" s="3">
        <v>23859.83</v>
      </c>
      <c r="I10" s="4">
        <f t="shared" si="1"/>
        <v>0.38586585615931041</v>
      </c>
      <c r="J10" s="4">
        <f>(H10/H6)</f>
        <v>5.6506960186655242E-2</v>
      </c>
      <c r="K10" s="4">
        <f t="shared" si="2"/>
        <v>0.9825363382723179</v>
      </c>
      <c r="L10" s="14">
        <f t="shared" si="3"/>
        <v>-1.5672726266931447E-2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66.400000000000006</v>
      </c>
      <c r="D11" s="3"/>
      <c r="E11" s="4">
        <f t="shared" si="0"/>
        <v>0</v>
      </c>
      <c r="F11" s="4">
        <f>(D11/D6)</f>
        <v>0</v>
      </c>
      <c r="G11" s="3">
        <v>8.4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16646</v>
      </c>
      <c r="D12" s="3">
        <v>7340.97</v>
      </c>
      <c r="E12" s="4">
        <f t="shared" si="0"/>
        <v>0.44100504625735915</v>
      </c>
      <c r="F12" s="4">
        <f>(D12/D6)</f>
        <v>1.904645693978306E-2</v>
      </c>
      <c r="G12" s="3">
        <v>16444.900000000001</v>
      </c>
      <c r="H12" s="3">
        <v>7372.1</v>
      </c>
      <c r="I12" s="4">
        <f t="shared" si="1"/>
        <v>0.44829095950720282</v>
      </c>
      <c r="J12" s="4">
        <f>(H12/H6)</f>
        <v>1.7459259399251425E-2</v>
      </c>
      <c r="K12" s="4">
        <f t="shared" si="2"/>
        <v>0.99577732260821206</v>
      </c>
      <c r="L12" s="14">
        <f t="shared" si="3"/>
        <v>-7.2859132498436785E-3</v>
      </c>
    </row>
    <row r="13" spans="1:15" s="13" customFormat="1" ht="41.1" customHeight="1" x14ac:dyDescent="0.2">
      <c r="A13" s="1" t="s">
        <v>100</v>
      </c>
      <c r="B13" s="2">
        <v>107</v>
      </c>
      <c r="C13" s="3">
        <v>400</v>
      </c>
      <c r="D13" s="3"/>
      <c r="E13" s="4"/>
      <c r="F13" s="4"/>
      <c r="G13" s="3">
        <v>4000</v>
      </c>
      <c r="H13" s="3"/>
      <c r="I13" s="4"/>
      <c r="J13" s="4"/>
      <c r="K13" s="4"/>
      <c r="L13" s="14"/>
    </row>
    <row r="14" spans="1:15" s="13" customFormat="1" ht="21" customHeight="1" x14ac:dyDescent="0.2">
      <c r="A14" s="1" t="s">
        <v>26</v>
      </c>
      <c r="B14" s="2" t="s">
        <v>27</v>
      </c>
      <c r="C14" s="3">
        <v>2348.54</v>
      </c>
      <c r="D14" s="3"/>
      <c r="E14" s="4">
        <f t="shared" si="0"/>
        <v>0</v>
      </c>
      <c r="F14" s="4">
        <f>(D14/D6)</f>
        <v>0</v>
      </c>
      <c r="G14" s="3">
        <v>1624.06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50553</v>
      </c>
      <c r="D15" s="3">
        <v>19031.55</v>
      </c>
      <c r="E15" s="4">
        <f t="shared" si="0"/>
        <v>0.37646727197198976</v>
      </c>
      <c r="F15" s="4">
        <f>(D15/D6)</f>
        <v>4.9378160865979334E-2</v>
      </c>
      <c r="G15" s="3">
        <v>56565.54</v>
      </c>
      <c r="H15" s="3">
        <v>20563.04</v>
      </c>
      <c r="I15" s="4">
        <f t="shared" si="1"/>
        <v>0.36352592055162913</v>
      </c>
      <c r="J15" s="4">
        <f>(H15/H6)</f>
        <v>4.8699210455254674E-2</v>
      </c>
      <c r="K15" s="4">
        <f t="shared" si="2"/>
        <v>0.92552219905228017</v>
      </c>
      <c r="L15" s="14">
        <f t="shared" si="3"/>
        <v>1.2941351420360625E-2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1163.0999999999999</v>
      </c>
      <c r="D16" s="7">
        <f>SUM(D17:D17)</f>
        <v>427.04</v>
      </c>
      <c r="E16" s="8">
        <f t="shared" si="0"/>
        <v>0.36715673630814211</v>
      </c>
      <c r="F16" s="8">
        <f>(D16/D6)</f>
        <v>1.107973329350884E-3</v>
      </c>
      <c r="G16" s="7">
        <f>SUM(G17:G17)</f>
        <v>839.2</v>
      </c>
      <c r="H16" s="7">
        <f>SUM(H17:H17)</f>
        <v>257.31</v>
      </c>
      <c r="I16" s="8">
        <f t="shared" si="1"/>
        <v>0.30661344137273594</v>
      </c>
      <c r="J16" s="8">
        <f>(H16/H6)</f>
        <v>6.0938430515340041E-4</v>
      </c>
      <c r="K16" s="8">
        <f t="shared" si="2"/>
        <v>1.6596323500835568</v>
      </c>
      <c r="L16" s="8">
        <f t="shared" si="3"/>
        <v>6.0543294935406167E-2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1163.0999999999999</v>
      </c>
      <c r="D17" s="3">
        <v>427.04</v>
      </c>
      <c r="E17" s="4">
        <f t="shared" si="0"/>
        <v>0.36715673630814211</v>
      </c>
      <c r="F17" s="4">
        <f>(D17/D6)</f>
        <v>1.107973329350884E-3</v>
      </c>
      <c r="G17" s="3">
        <v>839.2</v>
      </c>
      <c r="H17" s="3">
        <v>257.31</v>
      </c>
      <c r="I17" s="4">
        <f t="shared" si="1"/>
        <v>0.30661344137273594</v>
      </c>
      <c r="J17" s="4">
        <f>(H17/H6)</f>
        <v>6.0938430515340041E-4</v>
      </c>
      <c r="K17" s="4">
        <f t="shared" si="2"/>
        <v>1.6596323500835568</v>
      </c>
      <c r="L17" s="4">
        <f t="shared" si="3"/>
        <v>6.0543294935406167E-2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SUM(C19:C21)</f>
        <v>32905.509999999995</v>
      </c>
      <c r="D18" s="7">
        <f>SUM(D19:D20)</f>
        <v>11446.42</v>
      </c>
      <c r="E18" s="8">
        <f t="shared" si="0"/>
        <v>0.34785724336137025</v>
      </c>
      <c r="F18" s="8">
        <f>(D18/D6)</f>
        <v>2.9698220486484978E-2</v>
      </c>
      <c r="G18" s="7">
        <f>SUM(G19:G21)</f>
        <v>27487.25</v>
      </c>
      <c r="H18" s="7">
        <f t="shared" ref="H18" si="4">SUM(H19:H20)</f>
        <v>9613.7099999999991</v>
      </c>
      <c r="I18" s="8">
        <f t="shared" si="1"/>
        <v>0.34975161211106964</v>
      </c>
      <c r="J18" s="8">
        <f>(H18/H6)</f>
        <v>2.2768038507233676E-2</v>
      </c>
      <c r="K18" s="8">
        <f t="shared" si="2"/>
        <v>1.1906350409987405</v>
      </c>
      <c r="L18" s="15">
        <f t="shared" si="3"/>
        <v>-1.8943687496993933E-3</v>
      </c>
    </row>
    <row r="19" spans="1:12" s="13" customFormat="1" ht="23.25" customHeight="1" x14ac:dyDescent="0.2">
      <c r="A19" s="1" t="s">
        <v>105</v>
      </c>
      <c r="B19" s="2" t="s">
        <v>36</v>
      </c>
      <c r="C19" s="3">
        <v>140</v>
      </c>
      <c r="D19" s="3"/>
      <c r="E19" s="4">
        <f t="shared" si="0"/>
        <v>0</v>
      </c>
      <c r="F19" s="4">
        <f>(D19/D6)</f>
        <v>0</v>
      </c>
      <c r="G19" s="3">
        <v>10692.6</v>
      </c>
      <c r="H19" s="3">
        <v>3923.93</v>
      </c>
      <c r="I19" s="4">
        <f t="shared" si="1"/>
        <v>0.3669762265492022</v>
      </c>
      <c r="J19" s="4">
        <f>(H19/H6)</f>
        <v>9.292998159887227E-3</v>
      </c>
      <c r="K19" s="4">
        <f t="shared" si="2"/>
        <v>0</v>
      </c>
      <c r="L19" s="14">
        <f t="shared" si="3"/>
        <v>-0.3669762265492022</v>
      </c>
    </row>
    <row r="20" spans="1:12" s="13" customFormat="1" ht="35.25" customHeight="1" x14ac:dyDescent="0.2">
      <c r="A20" s="1" t="s">
        <v>106</v>
      </c>
      <c r="B20" s="2" t="s">
        <v>37</v>
      </c>
      <c r="C20" s="3">
        <v>32765.51</v>
      </c>
      <c r="D20" s="3">
        <v>11446.42</v>
      </c>
      <c r="E20" s="4">
        <f t="shared" si="0"/>
        <v>0.34934356278904249</v>
      </c>
      <c r="F20" s="4">
        <f>(D20/D6)</f>
        <v>2.9698220486484978E-2</v>
      </c>
      <c r="G20" s="3">
        <v>16737.650000000001</v>
      </c>
      <c r="H20" s="3">
        <v>5689.78</v>
      </c>
      <c r="I20" s="4">
        <f t="shared" si="1"/>
        <v>0.33993899979985237</v>
      </c>
      <c r="J20" s="4">
        <f>(H20/H6)</f>
        <v>1.3475040347346449E-2</v>
      </c>
      <c r="K20" s="4">
        <f t="shared" si="2"/>
        <v>2.0117508937076654</v>
      </c>
      <c r="L20" s="4">
        <f t="shared" si="3"/>
        <v>9.4045629891901239E-3</v>
      </c>
    </row>
    <row r="21" spans="1:12" s="13" customFormat="1" ht="32.25" customHeight="1" x14ac:dyDescent="0.2">
      <c r="A21" s="1" t="s">
        <v>102</v>
      </c>
      <c r="B21" s="2">
        <v>314</v>
      </c>
      <c r="C21" s="3"/>
      <c r="D21" s="3"/>
      <c r="E21" s="4"/>
      <c r="F21" s="4"/>
      <c r="G21" s="3">
        <v>57</v>
      </c>
      <c r="H21" s="3"/>
      <c r="I21" s="4"/>
      <c r="J21" s="4"/>
      <c r="K21" s="4"/>
      <c r="L21" s="4"/>
    </row>
    <row r="22" spans="1:12" s="13" customFormat="1" ht="21" customHeight="1" x14ac:dyDescent="0.2">
      <c r="A22" s="5" t="s">
        <v>38</v>
      </c>
      <c r="B22" s="6" t="s">
        <v>39</v>
      </c>
      <c r="C22" s="7">
        <f>SUM(C23:C27)</f>
        <v>65636.41</v>
      </c>
      <c r="D22" s="7">
        <f>SUM(D23:D27)</f>
        <v>21489.41</v>
      </c>
      <c r="E22" s="8">
        <f t="shared" si="0"/>
        <v>0.32740075211304209</v>
      </c>
      <c r="F22" s="8">
        <f>(D22/D6)</f>
        <v>5.5755182520340431E-2</v>
      </c>
      <c r="G22" s="7">
        <f>SUM(G23:G27)</f>
        <v>86376.200000000012</v>
      </c>
      <c r="H22" s="7">
        <f>SUM(H23:H27)</f>
        <v>14805.890000000001</v>
      </c>
      <c r="I22" s="8">
        <f t="shared" si="1"/>
        <v>0.17141168516327412</v>
      </c>
      <c r="J22" s="8">
        <f>(H22/H6)</f>
        <v>3.5064618513962462E-2</v>
      </c>
      <c r="K22" s="8">
        <f t="shared" si="2"/>
        <v>1.4514095403923708</v>
      </c>
      <c r="L22" s="15">
        <f t="shared" si="3"/>
        <v>0.15598906694976797</v>
      </c>
    </row>
    <row r="23" spans="1:12" s="13" customFormat="1" ht="21" customHeight="1" x14ac:dyDescent="0.2">
      <c r="A23" s="1" t="s">
        <v>40</v>
      </c>
      <c r="B23" s="2" t="s">
        <v>41</v>
      </c>
      <c r="C23" s="3">
        <v>6857.3</v>
      </c>
      <c r="D23" s="3">
        <v>2363.37</v>
      </c>
      <c r="E23" s="4">
        <f t="shared" si="0"/>
        <v>0.34465022676563661</v>
      </c>
      <c r="F23" s="4">
        <f>(D23/D6)</f>
        <v>6.1318633556294456E-3</v>
      </c>
      <c r="G23" s="3">
        <v>17240.84</v>
      </c>
      <c r="H23" s="3">
        <v>3175.32</v>
      </c>
      <c r="I23" s="4">
        <f t="shared" si="1"/>
        <v>0.18417432097276004</v>
      </c>
      <c r="J23" s="4">
        <f>(H23/H6)</f>
        <v>7.5200737314511509E-3</v>
      </c>
      <c r="K23" s="4">
        <f t="shared" si="2"/>
        <v>0.74429348853028976</v>
      </c>
      <c r="L23" s="14">
        <f t="shared" si="3"/>
        <v>0.16047590579287657</v>
      </c>
    </row>
    <row r="24" spans="1:12" s="13" customFormat="1" ht="21" customHeight="1" x14ac:dyDescent="0.2">
      <c r="A24" s="1" t="s">
        <v>42</v>
      </c>
      <c r="B24" s="2" t="s">
        <v>43</v>
      </c>
      <c r="C24" s="3">
        <v>8161.2</v>
      </c>
      <c r="D24" s="3">
        <v>3868.91</v>
      </c>
      <c r="E24" s="4">
        <f t="shared" si="0"/>
        <v>0.47406141253737194</v>
      </c>
      <c r="F24" s="4">
        <f>(D24/D6)</f>
        <v>1.0038050519058936E-2</v>
      </c>
      <c r="G24" s="3">
        <v>9945.7000000000007</v>
      </c>
      <c r="H24" s="3">
        <v>5029.2700000000004</v>
      </c>
      <c r="I24" s="4">
        <f t="shared" si="1"/>
        <v>0.50567280332203868</v>
      </c>
      <c r="J24" s="4">
        <f>(H24/H6)</f>
        <v>1.1910762132753654E-2</v>
      </c>
      <c r="K24" s="4">
        <f t="shared" si="2"/>
        <v>0.76927864282490288</v>
      </c>
      <c r="L24" s="14">
        <f t="shared" si="3"/>
        <v>-3.1611390784666737E-2</v>
      </c>
    </row>
    <row r="25" spans="1:12" s="13" customFormat="1" ht="21" customHeight="1" x14ac:dyDescent="0.2">
      <c r="A25" s="1" t="s">
        <v>44</v>
      </c>
      <c r="B25" s="2" t="s">
        <v>45</v>
      </c>
      <c r="C25" s="3">
        <v>40700.81</v>
      </c>
      <c r="D25" s="3">
        <v>11237.58</v>
      </c>
      <c r="E25" s="4">
        <f t="shared" si="0"/>
        <v>0.2761021218005244</v>
      </c>
      <c r="F25" s="4">
        <f>(D25/D6)</f>
        <v>2.9156376279615273E-2</v>
      </c>
      <c r="G25" s="3">
        <v>47859.66</v>
      </c>
      <c r="H25" s="3">
        <v>2925.61</v>
      </c>
      <c r="I25" s="4">
        <f t="shared" si="1"/>
        <v>6.1128934054274518E-2</v>
      </c>
      <c r="J25" s="4">
        <f>(H25/H6)</f>
        <v>6.9286884186383737E-3</v>
      </c>
      <c r="K25" s="4">
        <f t="shared" si="2"/>
        <v>3.8411066410081998</v>
      </c>
      <c r="L25" s="4">
        <f t="shared" si="3"/>
        <v>0.21497318774624988</v>
      </c>
    </row>
    <row r="26" spans="1:12" s="13" customFormat="1" ht="21" customHeight="1" x14ac:dyDescent="0.2">
      <c r="A26" s="1" t="s">
        <v>46</v>
      </c>
      <c r="B26" s="2" t="s">
        <v>47</v>
      </c>
      <c r="C26" s="3">
        <v>660</v>
      </c>
      <c r="D26" s="3">
        <v>161.88999999999999</v>
      </c>
      <c r="E26" s="4">
        <f t="shared" si="0"/>
        <v>0.24528787878787878</v>
      </c>
      <c r="F26" s="4">
        <f>(D26/D6)</f>
        <v>4.2003044747240207E-4</v>
      </c>
      <c r="G26" s="3">
        <v>564</v>
      </c>
      <c r="H26" s="3">
        <v>171.6</v>
      </c>
      <c r="I26" s="4">
        <f t="shared" si="1"/>
        <v>0.30425531914893617</v>
      </c>
      <c r="J26" s="4">
        <f>(H26/H6)</f>
        <v>4.063983007435526E-4</v>
      </c>
      <c r="K26" s="4">
        <f t="shared" si="2"/>
        <v>0.94341491841491831</v>
      </c>
      <c r="L26" s="4">
        <f t="shared" si="3"/>
        <v>-5.8967440361057388E-2</v>
      </c>
    </row>
    <row r="27" spans="1:12" s="13" customFormat="1" ht="21" customHeight="1" x14ac:dyDescent="0.2">
      <c r="A27" s="1" t="s">
        <v>48</v>
      </c>
      <c r="B27" s="2" t="s">
        <v>49</v>
      </c>
      <c r="C27" s="3">
        <v>9257.1</v>
      </c>
      <c r="D27" s="3">
        <v>3857.66</v>
      </c>
      <c r="E27" s="4">
        <f t="shared" si="0"/>
        <v>0.41672446014410558</v>
      </c>
      <c r="F27" s="4">
        <f>(D27/D6)</f>
        <v>1.0008861918564375E-2</v>
      </c>
      <c r="G27" s="3">
        <v>10766</v>
      </c>
      <c r="H27" s="3">
        <v>3504.09</v>
      </c>
      <c r="I27" s="4">
        <f t="shared" si="1"/>
        <v>0.32547742894296861</v>
      </c>
      <c r="J27" s="4">
        <f>(H27/H6)</f>
        <v>8.2986959303757296E-3</v>
      </c>
      <c r="K27" s="4">
        <f t="shared" si="2"/>
        <v>1.1009020887020595</v>
      </c>
      <c r="L27" s="4">
        <f t="shared" si="3"/>
        <v>9.1247031201136974E-2</v>
      </c>
    </row>
    <row r="28" spans="1:12" s="13" customFormat="1" ht="21" customHeight="1" x14ac:dyDescent="0.2">
      <c r="A28" s="5" t="s">
        <v>50</v>
      </c>
      <c r="B28" s="6" t="s">
        <v>51</v>
      </c>
      <c r="C28" s="7">
        <f>SUM(C29:C32)</f>
        <v>56812.390000000007</v>
      </c>
      <c r="D28" s="7">
        <f>SUM(D29:D32)</f>
        <v>8426.130000000001</v>
      </c>
      <c r="E28" s="8">
        <f t="shared" si="0"/>
        <v>0.14831500663851671</v>
      </c>
      <c r="F28" s="8">
        <f>(D28/D6)</f>
        <v>2.1861950425354451E-2</v>
      </c>
      <c r="G28" s="7">
        <f>SUM(G29:G32)</f>
        <v>86484.540000000008</v>
      </c>
      <c r="H28" s="7">
        <f>SUM(H29:H32)</f>
        <v>22685.599999999999</v>
      </c>
      <c r="I28" s="8">
        <f t="shared" si="1"/>
        <v>0.26230815357288129</v>
      </c>
      <c r="J28" s="8">
        <f>(H28/H6)</f>
        <v>5.372604482137492E-2</v>
      </c>
      <c r="K28" s="8">
        <f t="shared" si="2"/>
        <v>0.37143077546990166</v>
      </c>
      <c r="L28" s="8">
        <f t="shared" si="3"/>
        <v>-0.11399314693436458</v>
      </c>
    </row>
    <row r="29" spans="1:12" s="13" customFormat="1" ht="21" customHeight="1" x14ac:dyDescent="0.2">
      <c r="A29" s="1" t="s">
        <v>52</v>
      </c>
      <c r="B29" s="2" t="s">
        <v>53</v>
      </c>
      <c r="C29" s="3">
        <v>12554.95</v>
      </c>
      <c r="D29" s="3">
        <v>258.77</v>
      </c>
      <c r="E29" s="4">
        <f t="shared" si="0"/>
        <v>2.061099407006798E-2</v>
      </c>
      <c r="F29" s="4">
        <f>(D29/D6)</f>
        <v>6.713897022202328E-4</v>
      </c>
      <c r="G29" s="3">
        <v>7979.89</v>
      </c>
      <c r="H29" s="3">
        <v>1685.04</v>
      </c>
      <c r="I29" s="4">
        <f t="shared" si="1"/>
        <v>0.21116080547476218</v>
      </c>
      <c r="J29" s="4">
        <f>(H29/H6)</f>
        <v>3.9906607965321432E-3</v>
      </c>
      <c r="K29" s="4">
        <f t="shared" si="2"/>
        <v>0.15356905474054028</v>
      </c>
      <c r="L29" s="4">
        <f t="shared" si="3"/>
        <v>-0.19054981140469421</v>
      </c>
    </row>
    <row r="30" spans="1:12" s="13" customFormat="1" ht="21" customHeight="1" x14ac:dyDescent="0.2">
      <c r="A30" s="1" t="s">
        <v>54</v>
      </c>
      <c r="B30" s="2" t="s">
        <v>55</v>
      </c>
      <c r="C30" s="3">
        <v>3130.49</v>
      </c>
      <c r="D30" s="3">
        <v>309.77999999999997</v>
      </c>
      <c r="E30" s="4">
        <f t="shared" si="0"/>
        <v>9.895575453044092E-2</v>
      </c>
      <c r="F30" s="4">
        <f>(D30/D6)</f>
        <v>8.0373730321823904E-4</v>
      </c>
      <c r="G30" s="3">
        <v>30556.77</v>
      </c>
      <c r="H30" s="3">
        <v>7065.43</v>
      </c>
      <c r="I30" s="4">
        <f t="shared" si="1"/>
        <v>0.2312230644796554</v>
      </c>
      <c r="J30" s="4">
        <f>(H30/H6)</f>
        <v>1.6732976375422603E-2</v>
      </c>
      <c r="K30" s="4">
        <f t="shared" si="2"/>
        <v>4.3844465234246177E-2</v>
      </c>
      <c r="L30" s="4">
        <f t="shared" si="3"/>
        <v>-0.13226730994921448</v>
      </c>
    </row>
    <row r="31" spans="1:12" s="13" customFormat="1" ht="21" customHeight="1" x14ac:dyDescent="0.2">
      <c r="A31" s="1" t="s">
        <v>56</v>
      </c>
      <c r="B31" s="2" t="s">
        <v>57</v>
      </c>
      <c r="C31" s="3">
        <v>40176.01</v>
      </c>
      <c r="D31" s="3">
        <v>6909.84</v>
      </c>
      <c r="E31" s="4">
        <f t="shared" si="0"/>
        <v>0.17198920450288618</v>
      </c>
      <c r="F31" s="4">
        <f>(D31/D6)</f>
        <v>1.7927871932563486E-2</v>
      </c>
      <c r="G31" s="3">
        <v>36118.36</v>
      </c>
      <c r="H31" s="3">
        <v>9685.85</v>
      </c>
      <c r="I31" s="4">
        <f t="shared" si="1"/>
        <v>0.26816970648722699</v>
      </c>
      <c r="J31" s="4">
        <f>(H31/H6)</f>
        <v>2.2938886837161651E-2</v>
      </c>
      <c r="K31" s="4">
        <f t="shared" si="2"/>
        <v>0.71339531378247645</v>
      </c>
      <c r="L31" s="14">
        <f t="shared" si="3"/>
        <v>-9.6180501984340805E-2</v>
      </c>
    </row>
    <row r="32" spans="1:12" s="13" customFormat="1" ht="21" customHeight="1" x14ac:dyDescent="0.2">
      <c r="A32" s="1" t="s">
        <v>58</v>
      </c>
      <c r="B32" s="2" t="s">
        <v>59</v>
      </c>
      <c r="C32" s="3">
        <v>950.94</v>
      </c>
      <c r="D32" s="3">
        <v>947.74</v>
      </c>
      <c r="E32" s="4">
        <f t="shared" si="0"/>
        <v>0.99663490861673709</v>
      </c>
      <c r="F32" s="4">
        <f>(D32/D6)</f>
        <v>2.4589514873524887E-3</v>
      </c>
      <c r="G32" s="3">
        <v>11829.52</v>
      </c>
      <c r="H32" s="3">
        <v>4249.28</v>
      </c>
      <c r="I32" s="4">
        <f t="shared" si="1"/>
        <v>0.359209841143174</v>
      </c>
      <c r="J32" s="4">
        <f>(H32/H6)</f>
        <v>1.0063520812258525E-2</v>
      </c>
      <c r="K32" s="4">
        <f t="shared" si="2"/>
        <v>0.22303543188493111</v>
      </c>
      <c r="L32" s="14">
        <f t="shared" si="3"/>
        <v>0.63742506747356309</v>
      </c>
    </row>
    <row r="33" spans="1:12" s="13" customFormat="1" ht="21" customHeight="1" x14ac:dyDescent="0.2">
      <c r="A33" s="5" t="s">
        <v>60</v>
      </c>
      <c r="B33" s="6" t="s">
        <v>61</v>
      </c>
      <c r="C33" s="7">
        <f>SUM(C34:C37)</f>
        <v>595240.64</v>
      </c>
      <c r="D33" s="7">
        <f>SUM(D34:D37)</f>
        <v>224924.87999999998</v>
      </c>
      <c r="E33" s="8">
        <f t="shared" si="0"/>
        <v>0.37787218292084351</v>
      </c>
      <c r="F33" s="8">
        <f>(D33/D6)</f>
        <v>0.58357710787618966</v>
      </c>
      <c r="G33" s="7">
        <f>SUM(G34:G37)</f>
        <v>695559.91</v>
      </c>
      <c r="H33" s="7">
        <f>SUM(H34:H37)</f>
        <v>260622.91999999998</v>
      </c>
      <c r="I33" s="8">
        <f t="shared" si="1"/>
        <v>0.37469514308264257</v>
      </c>
      <c r="J33" s="8">
        <f>(H33/H6)</f>
        <v>0.61723025537775544</v>
      </c>
      <c r="K33" s="8">
        <f t="shared" si="2"/>
        <v>0.8630280099693457</v>
      </c>
      <c r="L33" s="15">
        <f t="shared" si="3"/>
        <v>3.1770398382009457E-3</v>
      </c>
    </row>
    <row r="34" spans="1:12" s="13" customFormat="1" ht="21" customHeight="1" x14ac:dyDescent="0.2">
      <c r="A34" s="1" t="s">
        <v>62</v>
      </c>
      <c r="B34" s="2" t="s">
        <v>63</v>
      </c>
      <c r="C34" s="3">
        <v>237267.22</v>
      </c>
      <c r="D34" s="3">
        <v>78038.289999999994</v>
      </c>
      <c r="E34" s="4">
        <f t="shared" ref="E34:E54" si="5">(D34/C34)</f>
        <v>0.32890464177900341</v>
      </c>
      <c r="F34" s="4">
        <f>(D34/D6)</f>
        <v>0.2024736417856636</v>
      </c>
      <c r="G34" s="3">
        <v>174606.26</v>
      </c>
      <c r="H34" s="3">
        <v>71200.66</v>
      </c>
      <c r="I34" s="4">
        <f t="shared" ref="I34:I53" si="6">(H34/G34)</f>
        <v>0.40777839236691743</v>
      </c>
      <c r="J34" s="4">
        <f>(H34/H6)</f>
        <v>0.16862370184043962</v>
      </c>
      <c r="K34" s="4">
        <f t="shared" ref="K34:K54" si="7">(D34/H34)</f>
        <v>1.0960332390177281</v>
      </c>
      <c r="L34" s="14">
        <f t="shared" ref="L34:L54" si="8">(E34-I34)</f>
        <v>-7.8873750587914015E-2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280791.99</v>
      </c>
      <c r="D35" s="3">
        <v>119440.99</v>
      </c>
      <c r="E35" s="4">
        <f t="shared" si="5"/>
        <v>0.4253717849999924</v>
      </c>
      <c r="F35" s="4">
        <f>(D35/D6)</f>
        <v>0.30989469686976778</v>
      </c>
      <c r="G35" s="3">
        <v>431628.52</v>
      </c>
      <c r="H35" s="3">
        <v>158801.57999999999</v>
      </c>
      <c r="I35" s="4">
        <f t="shared" si="6"/>
        <v>0.36791262078789416</v>
      </c>
      <c r="J35" s="4">
        <f>(H35/H6)</f>
        <v>0.3760879502761732</v>
      </c>
      <c r="K35" s="4">
        <f t="shared" si="7"/>
        <v>0.75213980868452324</v>
      </c>
      <c r="L35" s="14">
        <f t="shared" si="8"/>
        <v>5.7459164212098235E-2</v>
      </c>
    </row>
    <row r="36" spans="1:12" s="13" customFormat="1" ht="21" customHeight="1" x14ac:dyDescent="0.2">
      <c r="A36" s="1" t="s">
        <v>98</v>
      </c>
      <c r="B36" s="2">
        <v>703</v>
      </c>
      <c r="C36" s="3">
        <v>18913.009999999998</v>
      </c>
      <c r="D36" s="3">
        <v>6816.33</v>
      </c>
      <c r="E36" s="4">
        <f t="shared" si="5"/>
        <v>0.36040429312943845</v>
      </c>
      <c r="F36" s="4">
        <f>(D36/D7)</f>
        <v>0.13103896797967149</v>
      </c>
      <c r="G36" s="3">
        <v>26345.16</v>
      </c>
      <c r="H36" s="3">
        <v>10207.82</v>
      </c>
      <c r="I36" s="4">
        <f t="shared" si="6"/>
        <v>0.38746471837711366</v>
      </c>
      <c r="J36" s="4">
        <f>(H36/H7)</f>
        <v>0.18917211463424441</v>
      </c>
      <c r="K36" s="4">
        <f t="shared" si="7"/>
        <v>0.66775570102137383</v>
      </c>
      <c r="L36" s="14">
        <f t="shared" si="8"/>
        <v>-2.7060425247675213E-2</v>
      </c>
    </row>
    <row r="37" spans="1:12" s="13" customFormat="1" ht="21" customHeight="1" x14ac:dyDescent="0.2">
      <c r="A37" s="1" t="s">
        <v>66</v>
      </c>
      <c r="B37" s="2" t="s">
        <v>67</v>
      </c>
      <c r="C37" s="3">
        <v>58268.42</v>
      </c>
      <c r="D37" s="3">
        <v>20629.27</v>
      </c>
      <c r="E37" s="4">
        <f t="shared" si="5"/>
        <v>0.35403860272854493</v>
      </c>
      <c r="F37" s="4">
        <f>(D37/D6)</f>
        <v>5.3523512935505599E-2</v>
      </c>
      <c r="G37" s="3">
        <v>62979.97</v>
      </c>
      <c r="H37" s="3">
        <v>20412.86</v>
      </c>
      <c r="I37" s="4">
        <f t="shared" si="6"/>
        <v>0.32411669932519815</v>
      </c>
      <c r="J37" s="4">
        <f>(H37/H6)</f>
        <v>4.8343540893450089E-2</v>
      </c>
      <c r="K37" s="4">
        <f t="shared" si="7"/>
        <v>1.0106016501362376</v>
      </c>
      <c r="L37" s="14">
        <f t="shared" si="8"/>
        <v>2.9921903403346772E-2</v>
      </c>
    </row>
    <row r="38" spans="1:12" s="13" customFormat="1" ht="21" customHeight="1" x14ac:dyDescent="0.2">
      <c r="A38" s="5" t="s">
        <v>68</v>
      </c>
      <c r="B38" s="6" t="s">
        <v>69</v>
      </c>
      <c r="C38" s="7">
        <f>SUM(C39:C41)</f>
        <v>123103.18</v>
      </c>
      <c r="D38" s="7">
        <f>SUM(D39:D41)</f>
        <v>46950.89</v>
      </c>
      <c r="E38" s="8">
        <f t="shared" si="5"/>
        <v>0.38139461547622083</v>
      </c>
      <c r="F38" s="8">
        <f>(D38/D6)</f>
        <v>0.12181606853991926</v>
      </c>
      <c r="G38" s="7">
        <f>SUM(G39:G41)</f>
        <v>122399.26</v>
      </c>
      <c r="H38" s="7">
        <f>SUM(H39:H41)</f>
        <v>49238.979999999996</v>
      </c>
      <c r="I38" s="8">
        <f t="shared" si="6"/>
        <v>0.40228168046114005</v>
      </c>
      <c r="J38" s="8">
        <f>(H38/H6)</f>
        <v>0.11661210840527837</v>
      </c>
      <c r="K38" s="8">
        <f t="shared" si="7"/>
        <v>0.95353092204590761</v>
      </c>
      <c r="L38" s="15">
        <f t="shared" si="8"/>
        <v>-2.0887064984919212E-2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79545.94</v>
      </c>
      <c r="D39" s="3">
        <v>29180.89</v>
      </c>
      <c r="E39" s="4">
        <f t="shared" si="5"/>
        <v>0.36684323549385423</v>
      </c>
      <c r="F39" s="4">
        <f>(D39/D6)</f>
        <v>7.5711052469843373E-2</v>
      </c>
      <c r="G39" s="3">
        <v>81479.06</v>
      </c>
      <c r="H39" s="3">
        <v>33130</v>
      </c>
      <c r="I39" s="4">
        <f t="shared" si="6"/>
        <v>0.40660753818220291</v>
      </c>
      <c r="J39" s="4">
        <f>(H39/H6)</f>
        <v>7.8461396874323408E-2</v>
      </c>
      <c r="K39" s="4">
        <f t="shared" si="7"/>
        <v>0.88079957742227588</v>
      </c>
      <c r="L39" s="14">
        <f t="shared" si="8"/>
        <v>-3.9764302688348685E-2</v>
      </c>
    </row>
    <row r="40" spans="1:12" s="13" customFormat="1" ht="21" customHeight="1" x14ac:dyDescent="0.2">
      <c r="A40" s="1" t="s">
        <v>72</v>
      </c>
      <c r="B40" s="2" t="s">
        <v>73</v>
      </c>
      <c r="C40" s="3">
        <v>451.18</v>
      </c>
      <c r="D40" s="3">
        <v>161.37</v>
      </c>
      <c r="E40" s="4">
        <f t="shared" si="5"/>
        <v>0.35766213041358219</v>
      </c>
      <c r="F40" s="4">
        <f>(D40/D6)</f>
        <v>4.1868128549398686E-4</v>
      </c>
      <c r="G40" s="3">
        <v>759.7</v>
      </c>
      <c r="H40" s="3">
        <v>168.71</v>
      </c>
      <c r="I40" s="4">
        <f t="shared" si="6"/>
        <v>0.2220745030933263</v>
      </c>
      <c r="J40" s="4">
        <f>(H40/H6)</f>
        <v>3.995539470771839E-4</v>
      </c>
      <c r="K40" s="4">
        <f t="shared" si="7"/>
        <v>0.95649339102602093</v>
      </c>
      <c r="L40" s="14">
        <f t="shared" si="8"/>
        <v>0.13558762732025589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43106.06</v>
      </c>
      <c r="D41" s="3">
        <v>17608.63</v>
      </c>
      <c r="E41" s="4">
        <f t="shared" si="5"/>
        <v>0.40849546444281853</v>
      </c>
      <c r="F41" s="4">
        <f>(D41/D6)</f>
        <v>4.5686334784581902E-2</v>
      </c>
      <c r="G41" s="3">
        <v>40160.5</v>
      </c>
      <c r="H41" s="3">
        <v>15940.27</v>
      </c>
      <c r="I41" s="4">
        <f t="shared" si="6"/>
        <v>0.39691413204516879</v>
      </c>
      <c r="J41" s="4">
        <f>(H41/H6)</f>
        <v>3.7751157583877794E-2</v>
      </c>
      <c r="K41" s="4">
        <f t="shared" si="7"/>
        <v>1.104663220886472</v>
      </c>
      <c r="L41" s="14">
        <f t="shared" si="8"/>
        <v>1.1581332397649746E-2</v>
      </c>
    </row>
    <row r="42" spans="1:12" s="13" customFormat="1" ht="21" customHeight="1" x14ac:dyDescent="0.2">
      <c r="A42" s="5" t="s">
        <v>76</v>
      </c>
      <c r="B42" s="6" t="s">
        <v>77</v>
      </c>
      <c r="C42" s="7">
        <f>SUM(C43:C46)</f>
        <v>38428.089999999997</v>
      </c>
      <c r="D42" s="7">
        <f>SUM(D43:D46)</f>
        <v>8763.4500000000007</v>
      </c>
      <c r="E42" s="8">
        <f t="shared" si="5"/>
        <v>0.22804802424476475</v>
      </c>
      <c r="F42" s="8">
        <f>(D42/D6)</f>
        <v>2.2737141422583373E-2</v>
      </c>
      <c r="G42" s="7">
        <f>SUM(G43:G46)</f>
        <v>26956.16</v>
      </c>
      <c r="H42" s="7">
        <f>SUM(H43:H46)</f>
        <v>6404.95</v>
      </c>
      <c r="I42" s="8">
        <f t="shared" si="6"/>
        <v>0.23760617239250695</v>
      </c>
      <c r="J42" s="8">
        <f>(H42/H6)</f>
        <v>1.5168769209483783E-2</v>
      </c>
      <c r="K42" s="8">
        <f t="shared" si="7"/>
        <v>1.3682308214740164</v>
      </c>
      <c r="L42" s="8">
        <f t="shared" si="8"/>
        <v>-9.5581481477421959E-3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8300</v>
      </c>
      <c r="D43" s="3">
        <v>3300.92</v>
      </c>
      <c r="E43" s="4">
        <f t="shared" si="5"/>
        <v>0.39770120481927712</v>
      </c>
      <c r="F43" s="4">
        <f>(D43/D6)</f>
        <v>8.5643764572895277E-3</v>
      </c>
      <c r="G43" s="3">
        <v>8500</v>
      </c>
      <c r="H43" s="3">
        <v>3459.75</v>
      </c>
      <c r="I43" s="4">
        <f t="shared" si="6"/>
        <v>0.40702941176470586</v>
      </c>
      <c r="J43" s="4">
        <f>(H43/H6)</f>
        <v>8.1936860197989857E-3</v>
      </c>
      <c r="K43" s="4">
        <f t="shared" si="7"/>
        <v>0.95409205867475977</v>
      </c>
      <c r="L43" s="4">
        <f t="shared" si="8"/>
        <v>-9.3282069454287408E-3</v>
      </c>
    </row>
    <row r="44" spans="1:12" s="13" customFormat="1" ht="21" customHeight="1" x14ac:dyDescent="0.2">
      <c r="A44" s="1" t="s">
        <v>80</v>
      </c>
      <c r="B44" s="2" t="s">
        <v>81</v>
      </c>
      <c r="C44" s="3">
        <v>11380.24</v>
      </c>
      <c r="D44" s="3">
        <v>3896.72</v>
      </c>
      <c r="E44" s="4">
        <f t="shared" si="5"/>
        <v>0.34241105635733515</v>
      </c>
      <c r="F44" s="4">
        <f>(D44/D6)</f>
        <v>1.0110204739481491E-2</v>
      </c>
      <c r="G44" s="3">
        <v>2470</v>
      </c>
      <c r="H44" s="3">
        <v>1286.8499999999999</v>
      </c>
      <c r="I44" s="4">
        <f t="shared" si="6"/>
        <v>0.52099190283400809</v>
      </c>
      <c r="J44" s="4">
        <f>(H44/H6)</f>
        <v>3.0476320123067635E-3</v>
      </c>
      <c r="K44" s="4">
        <f t="shared" si="7"/>
        <v>3.0281073940241674</v>
      </c>
      <c r="L44" s="4">
        <f t="shared" si="8"/>
        <v>-0.17858084647667294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17513.55</v>
      </c>
      <c r="D45" s="3">
        <v>1101.52</v>
      </c>
      <c r="E45" s="4">
        <f t="shared" si="5"/>
        <v>6.2895301066888218E-2</v>
      </c>
      <c r="F45" s="4">
        <f>(D45/D6)</f>
        <v>2.8579401970461448E-3</v>
      </c>
      <c r="G45" s="3">
        <v>14908.86</v>
      </c>
      <c r="H45" s="3">
        <v>1242.81</v>
      </c>
      <c r="I45" s="4">
        <f t="shared" si="6"/>
        <v>8.3360498388206736E-2</v>
      </c>
      <c r="J45" s="4">
        <f>(H45/H6)</f>
        <v>2.9433325882697817E-3</v>
      </c>
      <c r="K45" s="4">
        <f t="shared" si="7"/>
        <v>0.88631407857999212</v>
      </c>
      <c r="L45" s="14">
        <f t="shared" si="8"/>
        <v>-2.0465197321318518E-2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1234.3</v>
      </c>
      <c r="D46" s="3">
        <v>464.29</v>
      </c>
      <c r="E46" s="4">
        <f t="shared" si="5"/>
        <v>0.37615652596613469</v>
      </c>
      <c r="F46" s="4">
        <f>(D46/D6)</f>
        <v>1.204620028766209E-3</v>
      </c>
      <c r="G46" s="3">
        <v>1077.3</v>
      </c>
      <c r="H46" s="3">
        <v>415.54</v>
      </c>
      <c r="I46" s="4">
        <f t="shared" si="6"/>
        <v>0.38572356817970854</v>
      </c>
      <c r="J46" s="4">
        <f>(H46/H6)</f>
        <v>9.8411858910825087E-4</v>
      </c>
      <c r="K46" s="4">
        <f t="shared" si="7"/>
        <v>1.1173172257785051</v>
      </c>
      <c r="L46" s="14">
        <f t="shared" si="8"/>
        <v>-9.5670422135738509E-3</v>
      </c>
    </row>
    <row r="47" spans="1:12" s="13" customFormat="1" ht="21" customHeight="1" x14ac:dyDescent="0.2">
      <c r="A47" s="5" t="s">
        <v>86</v>
      </c>
      <c r="B47" s="6" t="s">
        <v>87</v>
      </c>
      <c r="C47" s="7">
        <f>SUM(C48:C50)</f>
        <v>16674.73</v>
      </c>
      <c r="D47" s="7">
        <f>SUM(D48:D50)</f>
        <v>8424.32</v>
      </c>
      <c r="E47" s="8">
        <f t="shared" si="5"/>
        <v>0.50521477709084339</v>
      </c>
      <c r="F47" s="8">
        <f>(D47/D6)</f>
        <v>2.1857254303852654E-2</v>
      </c>
      <c r="G47" s="7">
        <f>SUM(G48:G50)</f>
        <v>3860</v>
      </c>
      <c r="H47" s="7">
        <f>SUM(H48:H50)</f>
        <v>2841.4300000000003</v>
      </c>
      <c r="I47" s="8">
        <f t="shared" si="6"/>
        <v>0.73612176165803112</v>
      </c>
      <c r="J47" s="8">
        <f>(H47/H6)</f>
        <v>6.72932589558131E-3</v>
      </c>
      <c r="K47" s="8">
        <f t="shared" si="7"/>
        <v>2.9648170111528347</v>
      </c>
      <c r="L47" s="15">
        <f t="shared" si="8"/>
        <v>-0.23090698456718772</v>
      </c>
    </row>
    <row r="48" spans="1:12" s="13" customFormat="1" ht="21" customHeight="1" x14ac:dyDescent="0.2">
      <c r="A48" s="24" t="s">
        <v>107</v>
      </c>
      <c r="B48" s="25">
        <v>1101</v>
      </c>
      <c r="C48" s="26">
        <v>12594.52</v>
      </c>
      <c r="D48" s="26">
        <v>5214.4799999999996</v>
      </c>
      <c r="E48" s="8">
        <f t="shared" ref="E48" si="9">(D48/C48)</f>
        <v>0.4140276882326599</v>
      </c>
      <c r="F48" s="8">
        <f>(D48/D7)</f>
        <v>0.10024457116228781</v>
      </c>
      <c r="G48" s="26"/>
      <c r="H48" s="26"/>
      <c r="I48" s="8" t="e">
        <f t="shared" ref="I48" si="10">(H48/G48)</f>
        <v>#DIV/0!</v>
      </c>
      <c r="J48" s="8">
        <f>(H48/H7)</f>
        <v>0</v>
      </c>
      <c r="K48" s="8" t="e">
        <f t="shared" ref="K48" si="11">(D48/H48)</f>
        <v>#DIV/0!</v>
      </c>
      <c r="L48" s="15" t="e">
        <f t="shared" ref="L48" si="12">(E48-I48)</f>
        <v>#DIV/0!</v>
      </c>
    </row>
    <row r="49" spans="1:12" s="13" customFormat="1" ht="21" customHeight="1" x14ac:dyDescent="0.2">
      <c r="A49" s="1" t="s">
        <v>88</v>
      </c>
      <c r="B49" s="2" t="s">
        <v>89</v>
      </c>
      <c r="C49" s="3">
        <v>2955.9</v>
      </c>
      <c r="D49" s="3">
        <v>2742.61</v>
      </c>
      <c r="E49" s="4">
        <f t="shared" si="5"/>
        <v>0.92784261984505567</v>
      </c>
      <c r="F49" s="4">
        <f>(D49/D6)</f>
        <v>7.1158175646567718E-3</v>
      </c>
      <c r="G49" s="3">
        <v>2699.5</v>
      </c>
      <c r="H49" s="3">
        <v>2290.19</v>
      </c>
      <c r="I49" s="4">
        <f t="shared" si="6"/>
        <v>0.84837562511576214</v>
      </c>
      <c r="J49" s="4">
        <f>(H49/H6)</f>
        <v>5.4238305616542935E-3</v>
      </c>
      <c r="K49" s="4">
        <f t="shared" si="7"/>
        <v>1.197546928420786</v>
      </c>
      <c r="L49" s="4">
        <f t="shared" si="8"/>
        <v>7.9466994729293527E-2</v>
      </c>
    </row>
    <row r="50" spans="1:12" s="13" customFormat="1" ht="21" customHeight="1" x14ac:dyDescent="0.2">
      <c r="A50" s="16" t="s">
        <v>101</v>
      </c>
      <c r="B50" s="2">
        <v>1103</v>
      </c>
      <c r="C50" s="3">
        <v>1124.31</v>
      </c>
      <c r="D50" s="3">
        <v>467.23</v>
      </c>
      <c r="E50" s="4">
        <f t="shared" si="5"/>
        <v>0.41557043875799382</v>
      </c>
      <c r="F50" s="4">
        <f>(D50/D7)</f>
        <v>8.982155648148183E-3</v>
      </c>
      <c r="G50" s="3">
        <v>1160.5</v>
      </c>
      <c r="H50" s="3">
        <v>551.24</v>
      </c>
      <c r="I50" s="4">
        <f t="shared" si="6"/>
        <v>0.47500215424386039</v>
      </c>
      <c r="J50" s="4">
        <f>(H50/H7)</f>
        <v>1.0215622578668206E-2</v>
      </c>
      <c r="K50" s="4">
        <f t="shared" ref="K50" si="13">(D50/H50)</f>
        <v>0.84759814236992959</v>
      </c>
      <c r="L50" s="4">
        <f t="shared" ref="L50" si="14">(E50-I50)</f>
        <v>-5.9431715485866565E-2</v>
      </c>
    </row>
    <row r="51" spans="1:12" s="13" customFormat="1" ht="21" customHeight="1" x14ac:dyDescent="0.2">
      <c r="A51" s="5" t="s">
        <v>90</v>
      </c>
      <c r="B51" s="6" t="s">
        <v>91</v>
      </c>
      <c r="C51" s="7">
        <f>SUM(C52:C52)</f>
        <v>5761.9</v>
      </c>
      <c r="D51" s="7">
        <f>SUM(D52:D52)</f>
        <v>2547.0300000000002</v>
      </c>
      <c r="E51" s="8">
        <f t="shared" si="5"/>
        <v>0.44204689425363169</v>
      </c>
      <c r="F51" s="8">
        <f>(D51/D6)</f>
        <v>6.6083769882366574E-3</v>
      </c>
      <c r="G51" s="7">
        <f>SUM(G52:G52)</f>
        <v>4343.5</v>
      </c>
      <c r="H51" s="7">
        <f>SUM(H52:H52)</f>
        <v>1810.03</v>
      </c>
      <c r="I51" s="8">
        <f t="shared" si="6"/>
        <v>0.41672153793024058</v>
      </c>
      <c r="J51" s="8">
        <f>(H51/H6)</f>
        <v>4.2866731718814244E-3</v>
      </c>
      <c r="K51" s="8">
        <f t="shared" si="7"/>
        <v>1.4071755716756078</v>
      </c>
      <c r="L51" s="15">
        <f t="shared" si="8"/>
        <v>2.5325356323391113E-2</v>
      </c>
    </row>
    <row r="52" spans="1:12" s="13" customFormat="1" ht="21" customHeight="1" x14ac:dyDescent="0.2">
      <c r="A52" s="1" t="s">
        <v>92</v>
      </c>
      <c r="B52" s="2" t="s">
        <v>93</v>
      </c>
      <c r="C52" s="3">
        <v>5761.9</v>
      </c>
      <c r="D52" s="3">
        <v>2547.0300000000002</v>
      </c>
      <c r="E52" s="4">
        <f t="shared" si="5"/>
        <v>0.44204689425363169</v>
      </c>
      <c r="F52" s="4">
        <f>(D52/D6)</f>
        <v>6.6083769882366574E-3</v>
      </c>
      <c r="G52" s="3">
        <v>4343.5</v>
      </c>
      <c r="H52" s="3">
        <v>1810.03</v>
      </c>
      <c r="I52" s="4">
        <f t="shared" si="6"/>
        <v>0.41672153793024058</v>
      </c>
      <c r="J52" s="4">
        <f>(H52/H6)</f>
        <v>4.2866731718814244E-3</v>
      </c>
      <c r="K52" s="4">
        <f t="shared" si="7"/>
        <v>1.4071755716756078</v>
      </c>
      <c r="L52" s="4">
        <f t="shared" si="8"/>
        <v>2.5325356323391113E-2</v>
      </c>
    </row>
    <row r="53" spans="1:12" s="13" customFormat="1" ht="41.1" customHeight="1" x14ac:dyDescent="0.2">
      <c r="A53" s="5" t="s">
        <v>94</v>
      </c>
      <c r="B53" s="6" t="s">
        <v>95</v>
      </c>
      <c r="C53" s="7">
        <f>SUM(C54:C54)</f>
        <v>29.75</v>
      </c>
      <c r="D53" s="7">
        <f>SUM(D54:D54)</f>
        <v>7.29</v>
      </c>
      <c r="E53" s="8">
        <f t="shared" si="5"/>
        <v>0.24504201680672269</v>
      </c>
      <c r="F53" s="8">
        <f>(D53/D6)</f>
        <v>1.8914213120475703E-5</v>
      </c>
      <c r="G53" s="7">
        <f>SUM(G54:G54)</f>
        <v>11</v>
      </c>
      <c r="H53" s="7">
        <f>SUM(H54:H54)</f>
        <v>4.55</v>
      </c>
      <c r="I53" s="8">
        <f t="shared" si="6"/>
        <v>0.41363636363636364</v>
      </c>
      <c r="J53" s="8">
        <f>(H53/H6)</f>
        <v>1.077571251971541E-5</v>
      </c>
      <c r="K53" s="8">
        <f t="shared" si="7"/>
        <v>1.6021978021978023</v>
      </c>
      <c r="L53" s="8">
        <f t="shared" si="8"/>
        <v>-0.16859434682964095</v>
      </c>
    </row>
    <row r="54" spans="1:12" s="13" customFormat="1" ht="21" customHeight="1" x14ac:dyDescent="0.2">
      <c r="A54" s="1" t="s">
        <v>96</v>
      </c>
      <c r="B54" s="2" t="s">
        <v>97</v>
      </c>
      <c r="C54" s="3">
        <v>29.75</v>
      </c>
      <c r="D54" s="3">
        <v>7.29</v>
      </c>
      <c r="E54" s="4">
        <f t="shared" si="5"/>
        <v>0.24504201680672269</v>
      </c>
      <c r="F54" s="4">
        <f>(D54/D6)</f>
        <v>1.8914213120475703E-5</v>
      </c>
      <c r="G54" s="3">
        <v>11</v>
      </c>
      <c r="H54" s="3">
        <v>4.55</v>
      </c>
      <c r="I54" s="4">
        <f>(H54/G54)</f>
        <v>0.41363636363636364</v>
      </c>
      <c r="J54" s="4">
        <f>(H54/H6)</f>
        <v>1.077571251971541E-5</v>
      </c>
      <c r="K54" s="4">
        <f t="shared" si="7"/>
        <v>1.6021978021978023</v>
      </c>
      <c r="L54" s="4">
        <f t="shared" si="8"/>
        <v>-0.16859434682964095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2025-06-10T08:08:27Z</cp:lastPrinted>
  <dcterms:created xsi:type="dcterms:W3CDTF">2017-03-10T06:35:34Z</dcterms:created>
  <dcterms:modified xsi:type="dcterms:W3CDTF">2026-06-10T11:27:14Z</dcterms:modified>
</cp:coreProperties>
</file>