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апре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K48" i="1" l="1"/>
  <c r="J48" i="1"/>
  <c r="I48" i="1"/>
  <c r="F48" i="1"/>
  <c r="E48" i="1"/>
  <c r="L48" i="1" s="1"/>
  <c r="H47" i="1"/>
  <c r="G47" i="1"/>
  <c r="D47" i="1"/>
  <c r="C47" i="1"/>
  <c r="D22" i="1"/>
  <c r="H18" i="1" l="1"/>
  <c r="G18" i="1"/>
  <c r="D18" i="1"/>
  <c r="C18" i="1"/>
  <c r="K50" i="1" l="1"/>
  <c r="I50" i="1"/>
  <c r="E50" i="1"/>
  <c r="L50" i="1" l="1"/>
  <c r="D53" i="1"/>
  <c r="I36" i="1"/>
  <c r="K36" i="1" l="1"/>
  <c r="E36" i="1"/>
  <c r="L36" i="1" s="1"/>
  <c r="H53" i="1"/>
  <c r="H51" i="1"/>
  <c r="H42" i="1"/>
  <c r="H38" i="1"/>
  <c r="H33" i="1"/>
  <c r="H28" i="1"/>
  <c r="H22" i="1"/>
  <c r="H16" i="1"/>
  <c r="H7" i="1"/>
  <c r="H6" i="1" s="1"/>
  <c r="G53" i="1"/>
  <c r="G51" i="1"/>
  <c r="G42" i="1"/>
  <c r="G38" i="1"/>
  <c r="G33" i="1"/>
  <c r="G28" i="1"/>
  <c r="G22" i="1"/>
  <c r="G16" i="1"/>
  <c r="G7" i="1"/>
  <c r="D51" i="1"/>
  <c r="D42" i="1"/>
  <c r="D38" i="1"/>
  <c r="D33" i="1"/>
  <c r="D28" i="1"/>
  <c r="D16" i="1"/>
  <c r="D7" i="1"/>
  <c r="C53" i="1"/>
  <c r="C51" i="1"/>
  <c r="C42" i="1"/>
  <c r="C38" i="1"/>
  <c r="C33" i="1"/>
  <c r="C28" i="1"/>
  <c r="C22" i="1"/>
  <c r="C16" i="1"/>
  <c r="C7" i="1"/>
  <c r="E54" i="1"/>
  <c r="E52" i="1"/>
  <c r="E49" i="1"/>
  <c r="E46" i="1"/>
  <c r="E45" i="1"/>
  <c r="E44" i="1"/>
  <c r="E43" i="1"/>
  <c r="E41" i="1"/>
  <c r="E40" i="1"/>
  <c r="E39" i="1"/>
  <c r="E37" i="1"/>
  <c r="E35" i="1"/>
  <c r="E34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3" i="1"/>
  <c r="E12" i="1"/>
  <c r="E11" i="1"/>
  <c r="E10" i="1"/>
  <c r="E9" i="1"/>
  <c r="E8" i="1"/>
  <c r="I54" i="1"/>
  <c r="I52" i="1"/>
  <c r="I49" i="1"/>
  <c r="I46" i="1"/>
  <c r="I45" i="1"/>
  <c r="I44" i="1"/>
  <c r="I43" i="1"/>
  <c r="I41" i="1"/>
  <c r="I40" i="1"/>
  <c r="I39" i="1"/>
  <c r="I37" i="1"/>
  <c r="I35" i="1"/>
  <c r="I34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3" i="1"/>
  <c r="I12" i="1"/>
  <c r="I11" i="1"/>
  <c r="I10" i="1"/>
  <c r="I9" i="1"/>
  <c r="I8" i="1"/>
  <c r="K54" i="1"/>
  <c r="K52" i="1"/>
  <c r="K49" i="1"/>
  <c r="K46" i="1"/>
  <c r="K45" i="1"/>
  <c r="K44" i="1"/>
  <c r="K43" i="1"/>
  <c r="K41" i="1"/>
  <c r="K40" i="1"/>
  <c r="K39" i="1"/>
  <c r="K37" i="1"/>
  <c r="K35" i="1"/>
  <c r="K34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3" i="1"/>
  <c r="K12" i="1"/>
  <c r="K11" i="1"/>
  <c r="K10" i="1"/>
  <c r="K9" i="1"/>
  <c r="K8" i="1"/>
  <c r="G6" i="1" l="1"/>
  <c r="D6" i="1"/>
  <c r="C6" i="1"/>
  <c r="J50" i="1"/>
  <c r="F50" i="1"/>
  <c r="F32" i="1"/>
  <c r="J53" i="1"/>
  <c r="J36" i="1"/>
  <c r="L17" i="1"/>
  <c r="L37" i="1"/>
  <c r="F29" i="1"/>
  <c r="L26" i="1"/>
  <c r="L23" i="1"/>
  <c r="L14" i="1"/>
  <c r="L9" i="1"/>
  <c r="K53" i="1"/>
  <c r="L54" i="1"/>
  <c r="L45" i="1"/>
  <c r="L40" i="1"/>
  <c r="L31" i="1"/>
  <c r="L30" i="1"/>
  <c r="L20" i="1"/>
  <c r="L13" i="1"/>
  <c r="L46" i="1"/>
  <c r="L41" i="1"/>
  <c r="L10" i="1"/>
  <c r="L11" i="1"/>
  <c r="L15" i="1"/>
  <c r="L52" i="1"/>
  <c r="L49" i="1"/>
  <c r="L44" i="1"/>
  <c r="L43" i="1"/>
  <c r="L39" i="1"/>
  <c r="L34" i="1"/>
  <c r="L32" i="1"/>
  <c r="L29" i="1"/>
  <c r="L27" i="1"/>
  <c r="L25" i="1"/>
  <c r="E53" i="1"/>
  <c r="K16" i="1"/>
  <c r="K7" i="1"/>
  <c r="E28" i="1"/>
  <c r="E16" i="1"/>
  <c r="I53" i="1"/>
  <c r="I51" i="1"/>
  <c r="K51" i="1"/>
  <c r="E51" i="1"/>
  <c r="I47" i="1"/>
  <c r="K47" i="1"/>
  <c r="E47" i="1"/>
  <c r="I42" i="1"/>
  <c r="K42" i="1"/>
  <c r="E42" i="1"/>
  <c r="I38" i="1"/>
  <c r="K38" i="1"/>
  <c r="E38" i="1"/>
  <c r="I33" i="1"/>
  <c r="K33" i="1"/>
  <c r="E33" i="1"/>
  <c r="I28" i="1"/>
  <c r="K28" i="1"/>
  <c r="I22" i="1"/>
  <c r="K22" i="1"/>
  <c r="E22" i="1"/>
  <c r="I18" i="1"/>
  <c r="K18" i="1"/>
  <c r="E18" i="1"/>
  <c r="I16" i="1"/>
  <c r="I7" i="1"/>
  <c r="E7" i="1"/>
  <c r="L35" i="1"/>
  <c r="L24" i="1"/>
  <c r="L19" i="1"/>
  <c r="L12" i="1"/>
  <c r="L8" i="1"/>
  <c r="L16" i="1" l="1"/>
  <c r="F45" i="1"/>
  <c r="F17" i="1"/>
  <c r="F28" i="1"/>
  <c r="J25" i="1"/>
  <c r="J27" i="1"/>
  <c r="J39" i="1"/>
  <c r="J45" i="1"/>
  <c r="J19" i="1"/>
  <c r="J51" i="1"/>
  <c r="J26" i="1"/>
  <c r="J49" i="1"/>
  <c r="J52" i="1"/>
  <c r="J38" i="1"/>
  <c r="J43" i="1"/>
  <c r="J54" i="1"/>
  <c r="J8" i="1"/>
  <c r="J9" i="1"/>
  <c r="J30" i="1"/>
  <c r="J32" i="1"/>
  <c r="J20" i="1"/>
  <c r="J18" i="1"/>
  <c r="J7" i="1"/>
  <c r="J15" i="1"/>
  <c r="J47" i="1"/>
  <c r="J31" i="1"/>
  <c r="J40" i="1"/>
  <c r="J24" i="1"/>
  <c r="J33" i="1"/>
  <c r="J12" i="1"/>
  <c r="J34" i="1"/>
  <c r="J13" i="1"/>
  <c r="J29" i="1"/>
  <c r="J10" i="1"/>
  <c r="J23" i="1"/>
  <c r="J46" i="1"/>
  <c r="I6" i="1"/>
  <c r="J35" i="1"/>
  <c r="J22" i="1"/>
  <c r="J44" i="1"/>
  <c r="J28" i="1"/>
  <c r="J41" i="1"/>
  <c r="J16" i="1"/>
  <c r="J42" i="1"/>
  <c r="J17" i="1"/>
  <c r="J37" i="1"/>
  <c r="J14" i="1"/>
  <c r="J11" i="1"/>
  <c r="L53" i="1"/>
  <c r="F23" i="1"/>
  <c r="F43" i="1"/>
  <c r="F15" i="1"/>
  <c r="F34" i="1"/>
  <c r="F44" i="1"/>
  <c r="F52" i="1"/>
  <c r="F39" i="1"/>
  <c r="F16" i="1"/>
  <c r="F33" i="1"/>
  <c r="K6" i="1"/>
  <c r="F11" i="1"/>
  <c r="F20" i="1"/>
  <c r="F9" i="1"/>
  <c r="F38" i="1"/>
  <c r="F10" i="1"/>
  <c r="F27" i="1"/>
  <c r="F49" i="1"/>
  <c r="F19" i="1"/>
  <c r="F41" i="1"/>
  <c r="F42" i="1"/>
  <c r="F26" i="1"/>
  <c r="F14" i="1"/>
  <c r="F47" i="1"/>
  <c r="F31" i="1"/>
  <c r="F54" i="1"/>
  <c r="F8" i="1"/>
  <c r="F51" i="1"/>
  <c r="F13" i="1"/>
  <c r="E6" i="1"/>
  <c r="F46" i="1"/>
  <c r="F30" i="1"/>
  <c r="F18" i="1"/>
  <c r="F53" i="1"/>
  <c r="F35" i="1"/>
  <c r="F22" i="1"/>
  <c r="F7" i="1"/>
  <c r="F40" i="1"/>
  <c r="F24" i="1"/>
  <c r="F12" i="1"/>
  <c r="F37" i="1"/>
  <c r="F25" i="1"/>
  <c r="L28" i="1"/>
  <c r="L51" i="1"/>
  <c r="L47" i="1"/>
  <c r="L42" i="1"/>
  <c r="L38" i="1"/>
  <c r="L33" i="1"/>
  <c r="L22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<sst xmlns="http://schemas.openxmlformats.org/spreadsheetml/2006/main" count="109" uniqueCount="109">
  <si>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</si>
  <si>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</si>
  <si>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</si>
  <si>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</si>
  <si>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</si>
  <si>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</si>
  <si>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</si>
  <si>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</si>
  <si>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</si>
  <si>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</si>
  <si>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</si>
  <si>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</si>
  <si>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</si>
  <si>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</si>
  <si>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</si>
  <si>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</si>
  <si>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</si>
  <si>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</si>
  <si>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</si>
  <si>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</si>
  <si>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</si>
  <si>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</si>
  <si>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</si>
  <si>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</si>
  <si>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</si>
  <si>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</si>
  <si>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</si>
  <si>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</si>
  <si>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</si>
  <si>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</si>
  <si>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</si>
  <si>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</si>
  <si>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</si>
  <si>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</si>
  <si>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</si>
  <si>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</si>
  <si>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</si>
  <si>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</si>
  <si>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</si>
  <si>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</si>
  <si>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</si>
  <si>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</si>
  <si>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</si>
  <si>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</si>
  <si>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</si>
  <si>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</si>
  <si>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</si>
  <si>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</si>
  <si>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</si>
  <si>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</si>
  <si>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</si>
  <si>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</si>
  <si>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</si>
  <si>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</si>
  <si>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</si>
  <si>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</si>
  <si>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</si>
  <si>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</si>
  <si>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</si>
  <si>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</si>
  <si>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</si>
  <si>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</si>
  <si>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</si>
  <si>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</si>
  <si>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</si>
  <si>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</si>
  <si>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</si>
  <si>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</si>
  <si>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</si>
  <si>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</si>
  <si>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</si>
  <si>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</si>
  <si>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</si>
  <si>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</si>
  <si>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</si>
  <si>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</si>
  <si>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</si>
  <si>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</si>
  <si>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</si>
  <si>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</si>
  <si>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</si>
  <si>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</si>
  <si>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</si>
  <si>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</si>
  <si>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</si>
  <si>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</si>
  <si>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</si>
  <si>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</si>
  <si>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</si>
  <si>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</si>
  <si>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</si>
  <si>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</si>
  <si>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</si>
  <si>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</si>
  <si>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</si>
  <si>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</si>
  <si>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</si>
  <si>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</si>
  <si>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</si>
  <si>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</si>
  <si>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</si>
  <si>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 Нижегородской области)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</si>
  <si>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</si>
  <si>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</si>
  <si>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Информация об исполнении за январь-апрель месяц 2026 года, 2025 года в разрезе разделов, подразделов классификации расходов</t>
  </si>
  <si>
    <t>за январь-апрель месяц 2026 года</t>
  </si>
  <si>
    <t>Физическая культура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</si>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</sst>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topLeftCell="A10" workbookViewId="0">
      <selection activeCell="A19" sqref="A19:A20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x14ac:dyDescent="0.2">
      <c r="A2" s="22" t="s">
        <v>104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  <c r="N2" s="21"/>
      <c r="O2" s="21"/>
    </row>
    <row r="4" spans="1:15" s="13" customFormat="1" ht="20.100000000000001" customHeight="1" x14ac:dyDescent="0.2">
      <c r="A4" s="23" t="s">
        <v>0</v>
      </c>
      <c r="B4" s="24" t="s">
        <v>1</v>
      </c>
      <c r="C4" s="26" t="s">
        <v>105</v>
      </c>
      <c r="D4" s="26"/>
      <c r="E4" s="26"/>
      <c r="F4" s="26"/>
      <c r="G4" s="26" t="s">
        <v>2</v>
      </c>
      <c r="H4" s="26"/>
      <c r="I4" s="26"/>
      <c r="J4" s="26"/>
      <c r="K4" s="26"/>
      <c r="L4" s="26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26" t="s">
        <v>5</v>
      </c>
      <c r="F5" s="26" t="s">
        <v>6</v>
      </c>
      <c r="G5" s="25" t="s">
        <v>7</v>
      </c>
      <c r="H5" s="25" t="s">
        <v>8</v>
      </c>
      <c r="I5" s="26" t="s">
        <v>9</v>
      </c>
      <c r="J5" s="26" t="s">
        <v>10</v>
      </c>
      <c r="K5" s="26" t="s">
        <v>11</v>
      </c>
      <c r="L5" s="26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(C7+C16+C18+C22+C28+C33+C38+C42+C47+C53+C51)</f>
        <v>1073742.76</v>
      </c>
      <c r="D6" s="3">
        <f>(D7+D16+D18+D22+D28+D33+D38+D42+D47+D53+D51)</f>
        <v>303760.62</v>
      </c>
      <c r="E6" s="4">
        <f t="shared" ref="E6:E33" si="0">(D6/C6)</f>
        <v>0.2828988760771714</v>
      </c>
      <c r="F6" s="4">
        <v>1</v>
      </c>
      <c r="G6" s="3">
        <f>(G7+G16+G18+G22+G28+G33+G38+G42+G47+G53+G51)</f>
        <v>1183127.05</v>
      </c>
      <c r="H6" s="3">
        <f>(H7+H16+H18+H22+H28+H33+H38+H42+H47+H53+H51)</f>
        <v>338438.78000000009</v>
      </c>
      <c r="I6" s="4">
        <f t="shared" ref="I6:I33" si="1">(H6/G6)</f>
        <v>0.28605446896003273</v>
      </c>
      <c r="J6" s="4">
        <v>1</v>
      </c>
      <c r="K6" s="4">
        <f t="shared" ref="K6:K33" si="2">(D6/H6)</f>
        <v>0.8975349101542085</v>
      </c>
      <c r="L6" s="14">
        <f t="shared" ref="L6:L33" si="3">(E6-I6)</f>
        <v>-3.1555928828613244E-3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139188.47999999998</v>
      </c>
      <c r="D7" s="7">
        <f>SUM(D8:D15)</f>
        <v>42845.01</v>
      </c>
      <c r="E7" s="8">
        <f t="shared" si="0"/>
        <v>0.30782008683477258</v>
      </c>
      <c r="F7" s="8">
        <f>(D7/D6)</f>
        <v>0.14104859938724118</v>
      </c>
      <c r="G7" s="7">
        <f>SUM(G8:G15)</f>
        <v>146091.89999999997</v>
      </c>
      <c r="H7" s="7">
        <f>SUM(H8:H15)</f>
        <v>44297.279999999999</v>
      </c>
      <c r="I7" s="8">
        <f t="shared" si="1"/>
        <v>0.30321516798672621</v>
      </c>
      <c r="J7" s="8">
        <f>(H7/H6)</f>
        <v>0.13088712824221854</v>
      </c>
      <c r="K7" s="8">
        <f t="shared" si="2"/>
        <v>0.96721536852827084</v>
      </c>
      <c r="L7" s="15">
        <f t="shared" si="3"/>
        <v>4.6049188480463688E-3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3547</v>
      </c>
      <c r="D8" s="3">
        <v>1115.6300000000001</v>
      </c>
      <c r="E8" s="4">
        <f t="shared" si="0"/>
        <v>0.31452776994643361</v>
      </c>
      <c r="F8" s="4">
        <f>(D8/D6)</f>
        <v>3.6727275576406188E-3</v>
      </c>
      <c r="G8" s="3">
        <v>2993.01</v>
      </c>
      <c r="H8" s="3">
        <v>1089.8</v>
      </c>
      <c r="I8" s="4">
        <f t="shared" si="1"/>
        <v>0.36411505474422068</v>
      </c>
      <c r="J8" s="4">
        <f>(H8/H6)</f>
        <v>3.2200801574807699E-3</v>
      </c>
      <c r="K8" s="4">
        <f t="shared" si="2"/>
        <v>1.0237015966232337</v>
      </c>
      <c r="L8" s="14">
        <f t="shared" si="3"/>
        <v>-4.9587284797787068E-2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2297.1999999999998</v>
      </c>
      <c r="D9" s="3">
        <v>741.96</v>
      </c>
      <c r="E9" s="4">
        <f t="shared" si="0"/>
        <v>0.32298450287306291</v>
      </c>
      <c r="F9" s="4">
        <f>(D9/D6)</f>
        <v>2.442581266788302E-3</v>
      </c>
      <c r="G9" s="3">
        <v>2330.9</v>
      </c>
      <c r="H9" s="3">
        <v>729.21</v>
      </c>
      <c r="I9" s="4">
        <f t="shared" si="1"/>
        <v>0.31284482388776869</v>
      </c>
      <c r="J9" s="4">
        <f>(H9/H6)</f>
        <v>2.1546289701197948E-3</v>
      </c>
      <c r="K9" s="4">
        <f t="shared" si="2"/>
        <v>1.0174846751964455</v>
      </c>
      <c r="L9" s="14">
        <f t="shared" si="3"/>
        <v>1.013967898529422E-2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63342.07</v>
      </c>
      <c r="D10" s="3">
        <v>19363.88</v>
      </c>
      <c r="E10" s="4">
        <f t="shared" si="0"/>
        <v>0.30570330271808294</v>
      </c>
      <c r="F10" s="4">
        <f>(D10/D6)</f>
        <v>6.3747170386997509E-2</v>
      </c>
      <c r="G10" s="3">
        <v>61834.52</v>
      </c>
      <c r="H10" s="3">
        <v>19560.830000000002</v>
      </c>
      <c r="I10" s="4">
        <f t="shared" si="1"/>
        <v>0.31634158395666373</v>
      </c>
      <c r="J10" s="4">
        <f>(H10/H6)</f>
        <v>5.7797247703114861E-2</v>
      </c>
      <c r="K10" s="4">
        <f t="shared" si="2"/>
        <v>0.98993140884103581</v>
      </c>
      <c r="L10" s="14">
        <f t="shared" si="3"/>
        <v>-1.0638281238580793E-2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66.400000000000006</v>
      </c>
      <c r="D11" s="3"/>
      <c r="E11" s="4">
        <f t="shared" si="0"/>
        <v>0</v>
      </c>
      <c r="F11" s="4">
        <f>(D11/D6)</f>
        <v>0</v>
      </c>
      <c r="G11" s="3">
        <v>8.4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16646</v>
      </c>
      <c r="D12" s="3">
        <v>5909.57</v>
      </c>
      <c r="E12" s="4">
        <f t="shared" si="0"/>
        <v>0.3550144178781689</v>
      </c>
      <c r="F12" s="4">
        <f>(D12/D6)</f>
        <v>1.9454694291840727E-2</v>
      </c>
      <c r="G12" s="3">
        <v>16444.900000000001</v>
      </c>
      <c r="H12" s="3">
        <v>5993.25</v>
      </c>
      <c r="I12" s="4">
        <f t="shared" si="1"/>
        <v>0.36444429579991361</v>
      </c>
      <c r="J12" s="4">
        <f>(H12/H6)</f>
        <v>1.7708520282456987E-2</v>
      </c>
      <c r="K12" s="4">
        <f t="shared" si="2"/>
        <v>0.98603762566220321</v>
      </c>
      <c r="L12" s="14">
        <f t="shared" si="3"/>
        <v>-9.4298779217447115E-3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</v>
      </c>
      <c r="D13" s="3"/>
      <c r="E13" s="4">
        <f t="shared" si="0"/>
        <v>0</v>
      </c>
      <c r="F13" s="4">
        <f>(D13/D6)</f>
        <v>0</v>
      </c>
      <c r="G13" s="3">
        <v>4000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2348.54</v>
      </c>
      <c r="D14" s="3"/>
      <c r="E14" s="4">
        <f t="shared" si="0"/>
        <v>0</v>
      </c>
      <c r="F14" s="4">
        <f>(D14/D6)</f>
        <v>0</v>
      </c>
      <c r="G14" s="3">
        <v>1900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50541.27</v>
      </c>
      <c r="D15" s="3">
        <v>15713.97</v>
      </c>
      <c r="E15" s="4">
        <f t="shared" si="0"/>
        <v>0.31091363552993423</v>
      </c>
      <c r="F15" s="4">
        <f>(D15/D6)</f>
        <v>5.173142588397403E-2</v>
      </c>
      <c r="G15" s="3">
        <v>56580.17</v>
      </c>
      <c r="H15" s="3">
        <v>16924.189999999999</v>
      </c>
      <c r="I15" s="4">
        <f t="shared" si="1"/>
        <v>0.2991187548570462</v>
      </c>
      <c r="J15" s="4">
        <f>(H15/H6)</f>
        <v>5.0006651129046127E-2</v>
      </c>
      <c r="K15" s="4">
        <f t="shared" si="2"/>
        <v>0.92849170329569686</v>
      </c>
      <c r="L15" s="14">
        <f t="shared" si="3"/>
        <v>1.1794880672888031E-2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1163.0999999999999</v>
      </c>
      <c r="D16" s="7">
        <f>SUM(D17:D17)</f>
        <v>355.73</v>
      </c>
      <c r="E16" s="8">
        <f t="shared" si="0"/>
        <v>0.30584644484567108</v>
      </c>
      <c r="F16" s="8">
        <f>(D16/D6)</f>
        <v>1.1710866273580822E-3</v>
      </c>
      <c r="G16" s="7">
        <f>SUM(G17:G17)</f>
        <v>839.2</v>
      </c>
      <c r="H16" s="7">
        <f>SUM(H17:H17)</f>
        <v>208.98</v>
      </c>
      <c r="I16" s="8">
        <f t="shared" si="1"/>
        <v>0.24902287893231648</v>
      </c>
      <c r="J16" s="8">
        <f>(H16/H6)</f>
        <v>6.1748242917079399E-4</v>
      </c>
      <c r="K16" s="8">
        <f t="shared" si="2"/>
        <v>1.7022203081634608</v>
      </c>
      <c r="L16" s="8">
        <f t="shared" si="3"/>
        <v>5.6823565913354607E-2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1163.0999999999999</v>
      </c>
      <c r="D17" s="3">
        <v>355.73</v>
      </c>
      <c r="E17" s="4">
        <f t="shared" si="0"/>
        <v>0.30584644484567108</v>
      </c>
      <c r="F17" s="4">
        <f>(D17/D6)</f>
        <v>1.1710866273580822E-3</v>
      </c>
      <c r="G17" s="3">
        <v>839.2</v>
      </c>
      <c r="H17" s="3">
        <v>208.98</v>
      </c>
      <c r="I17" s="4">
        <f t="shared" si="1"/>
        <v>0.24902287893231648</v>
      </c>
      <c r="J17" s="4">
        <f>(H17/H6)</f>
        <v>6.1748242917079399E-4</v>
      </c>
      <c r="K17" s="4">
        <f t="shared" si="2"/>
        <v>1.7022203081634608</v>
      </c>
      <c r="L17" s="4">
        <f t="shared" si="3"/>
        <v>5.6823565913354607E-2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SUM(C19:C21)</f>
        <v>32910.58</v>
      </c>
      <c r="D18" s="7">
        <f>SUM(D19:D21)</f>
        <v>8926.5299999999988</v>
      </c>
      <c r="E18" s="8">
        <f t="shared" si="0"/>
        <v>0.27123587612251132</v>
      </c>
      <c r="F18" s="8">
        <f>(D18/D6)</f>
        <v>2.9386725639419617E-2</v>
      </c>
      <c r="G18" s="7">
        <f>SUM(G19:G21)</f>
        <v>27487.25</v>
      </c>
      <c r="H18" s="7">
        <f>SUM(H19:H21)</f>
        <v>7665.68</v>
      </c>
      <c r="I18" s="8">
        <f t="shared" si="1"/>
        <v>0.27888129951159174</v>
      </c>
      <c r="J18" s="8">
        <f>(H18/H6)</f>
        <v>2.2650123014862536E-2</v>
      </c>
      <c r="K18" s="8">
        <f t="shared" si="2"/>
        <v>1.1644798634954758</v>
      </c>
      <c r="L18" s="15">
        <f t="shared" si="3"/>
        <v>-7.6454233890804191E-3</v>
      </c>
    </row>
    <row r="19" spans="1:12" s="13" customFormat="1" ht="41.1" customHeight="1" x14ac:dyDescent="0.2">
      <c r="A19" s="1" t="s">
        <v>107</v>
      </c>
      <c r="B19" s="2" t="s">
        <v>38</v>
      </c>
      <c r="C19" s="3">
        <v>11813</v>
      </c>
      <c r="D19" s="3">
        <v>3214.3</v>
      </c>
      <c r="E19" s="4">
        <f t="shared" si="0"/>
        <v>0.27209853551172436</v>
      </c>
      <c r="F19" s="4">
        <f>(D19/D6)</f>
        <v>1.0581687646015471E-2</v>
      </c>
      <c r="G19" s="3">
        <v>10692.6</v>
      </c>
      <c r="H19" s="3">
        <v>3089</v>
      </c>
      <c r="I19" s="4">
        <f t="shared" si="1"/>
        <v>0.28889138282550547</v>
      </c>
      <c r="J19" s="4">
        <f>(H19/H6)</f>
        <v>9.1272046306277287E-3</v>
      </c>
      <c r="K19" s="4">
        <f t="shared" si="2"/>
        <v>1.0405632890903205</v>
      </c>
      <c r="L19" s="14">
        <f t="shared" si="3"/>
        <v>-1.6792847313781112E-2</v>
      </c>
    </row>
    <row r="20" spans="1:12" s="13" customFormat="1" ht="38.25" customHeight="1" x14ac:dyDescent="0.2">
      <c r="A20" s="1" t="s">
        <v>108</v>
      </c>
      <c r="B20" s="2" t="s">
        <v>39</v>
      </c>
      <c r="C20" s="3">
        <v>21097.58</v>
      </c>
      <c r="D20" s="3">
        <v>5712.23</v>
      </c>
      <c r="E20" s="4">
        <f t="shared" si="0"/>
        <v>0.27075285411881356</v>
      </c>
      <c r="F20" s="4">
        <f>(D20/D6)</f>
        <v>1.8805037993404147E-2</v>
      </c>
      <c r="G20" s="3">
        <v>16737.650000000001</v>
      </c>
      <c r="H20" s="3">
        <v>4576.68</v>
      </c>
      <c r="I20" s="4">
        <f t="shared" si="1"/>
        <v>0.27343623507481635</v>
      </c>
      <c r="J20" s="4">
        <f>(H20/H6)</f>
        <v>1.3522918384234807E-2</v>
      </c>
      <c r="K20" s="4">
        <f t="shared" si="2"/>
        <v>1.2481165386262529</v>
      </c>
      <c r="L20" s="4">
        <f t="shared" si="3"/>
        <v>-2.6833809560027899E-3</v>
      </c>
    </row>
    <row r="21" spans="1:12" s="13" customFormat="1" ht="36.75" customHeight="1" x14ac:dyDescent="0.2">
      <c r="A21" s="1" t="s">
        <v>103</v>
      </c>
      <c r="B21" s="2">
        <v>314</v>
      </c>
      <c r="C21" s="3"/>
      <c r="D21" s="3"/>
      <c r="E21" s="4"/>
      <c r="F21" s="4"/>
      <c r="G21" s="3">
        <v>57</v>
      </c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61169.14</v>
      </c>
      <c r="D22" s="7">
        <f>SUM(D23:D27)</f>
        <v>17371.55</v>
      </c>
      <c r="E22" s="8">
        <f t="shared" si="0"/>
        <v>0.28399205874073102</v>
      </c>
      <c r="F22" s="8">
        <f>(D22/D6)</f>
        <v>5.7188288593827602E-2</v>
      </c>
      <c r="G22" s="7">
        <f>SUM(G23:G27)</f>
        <v>85553.94</v>
      </c>
      <c r="H22" s="7">
        <f>SUM(H23:H27)</f>
        <v>12244.91</v>
      </c>
      <c r="I22" s="8">
        <f t="shared" si="1"/>
        <v>0.14312502732194449</v>
      </c>
      <c r="J22" s="8">
        <f>(H22/H6)</f>
        <v>3.6180575996639618E-2</v>
      </c>
      <c r="K22" s="8">
        <f t="shared" si="2"/>
        <v>1.4186751883027315</v>
      </c>
      <c r="L22" s="15">
        <f t="shared" si="3"/>
        <v>0.14086703141878654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6857.3</v>
      </c>
      <c r="D23" s="3">
        <v>1921.13</v>
      </c>
      <c r="E23" s="4">
        <f t="shared" si="0"/>
        <v>0.28015837137065608</v>
      </c>
      <c r="F23" s="4">
        <f>(D23/D6)</f>
        <v>6.3244866961359248E-3</v>
      </c>
      <c r="G23" s="3">
        <v>17225.2</v>
      </c>
      <c r="H23" s="3">
        <v>2067.88</v>
      </c>
      <c r="I23" s="4">
        <f t="shared" si="1"/>
        <v>0.12004969463344403</v>
      </c>
      <c r="J23" s="4">
        <f>(H23/H6)</f>
        <v>6.1100563002856809E-3</v>
      </c>
      <c r="K23" s="4">
        <f t="shared" si="2"/>
        <v>0.9290335996286051</v>
      </c>
      <c r="L23" s="14">
        <f t="shared" si="3"/>
        <v>0.16010867673721205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8161.2</v>
      </c>
      <c r="D24" s="3">
        <v>2691.55</v>
      </c>
      <c r="E24" s="4">
        <f>(D24/C25)</f>
        <v>7.4283384952174153E-2</v>
      </c>
      <c r="F24" s="4">
        <f>(D24/D6)</f>
        <v>8.8607601604184256E-3</v>
      </c>
      <c r="G24" s="3">
        <v>9345.7000000000007</v>
      </c>
      <c r="H24" s="3">
        <v>4411.92</v>
      </c>
      <c r="I24" s="4">
        <f t="shared" si="1"/>
        <v>0.47208020801010087</v>
      </c>
      <c r="J24" s="4">
        <f>(H24/H6)</f>
        <v>1.3036094740679537E-2</v>
      </c>
      <c r="K24" s="4">
        <f t="shared" si="2"/>
        <v>0.61006319244229268</v>
      </c>
      <c r="L24" s="14">
        <f t="shared" si="3"/>
        <v>-0.39779682305792674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36233.54</v>
      </c>
      <c r="D25" s="3">
        <v>9453.24</v>
      </c>
      <c r="E25" s="4" t="e">
        <f>(D25/#REF!)</f>
        <v>#REF!</v>
      </c>
      <c r="F25" s="4">
        <f>(D25/D6)</f>
        <v>3.1120689706256196E-2</v>
      </c>
      <c r="G25" s="3">
        <v>47653.04</v>
      </c>
      <c r="H25" s="3">
        <v>2516.77</v>
      </c>
      <c r="I25" s="4">
        <f t="shared" si="1"/>
        <v>5.2814468919506495E-2</v>
      </c>
      <c r="J25" s="4">
        <f>(H25/H6)</f>
        <v>7.4364113946989155E-3</v>
      </c>
      <c r="K25" s="4">
        <f t="shared" si="2"/>
        <v>3.75610008065894</v>
      </c>
      <c r="L25" s="4" t="e">
        <f t="shared" si="3"/>
        <v>#REF!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660</v>
      </c>
      <c r="D26" s="3">
        <v>119.88</v>
      </c>
      <c r="E26" s="4">
        <f t="shared" si="0"/>
        <v>0.18163636363636362</v>
      </c>
      <c r="F26" s="4">
        <f>(D26/D6)</f>
        <v>3.9465286843304439E-4</v>
      </c>
      <c r="G26" s="3">
        <v>564</v>
      </c>
      <c r="H26" s="3">
        <v>132.44999999999999</v>
      </c>
      <c r="I26" s="4">
        <f t="shared" si="1"/>
        <v>0.23484042553191486</v>
      </c>
      <c r="J26" s="4">
        <f>(H26/H6)</f>
        <v>3.9135586057838868E-4</v>
      </c>
      <c r="K26" s="4">
        <f t="shared" si="2"/>
        <v>0.90509626274065691</v>
      </c>
      <c r="L26" s="4">
        <f t="shared" si="3"/>
        <v>-5.3204061895551241E-2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9257.1</v>
      </c>
      <c r="D27" s="3">
        <v>3185.75</v>
      </c>
      <c r="E27" s="4">
        <f t="shared" si="0"/>
        <v>0.34414125374037224</v>
      </c>
      <c r="F27" s="4">
        <f>(D27/D6)</f>
        <v>1.0487699162584012E-2</v>
      </c>
      <c r="G27" s="3">
        <v>10766</v>
      </c>
      <c r="H27" s="3">
        <v>3115.89</v>
      </c>
      <c r="I27" s="4">
        <f t="shared" si="1"/>
        <v>0.28941946869775215</v>
      </c>
      <c r="J27" s="4">
        <f>(H27/H6)</f>
        <v>9.206657700397098E-3</v>
      </c>
      <c r="K27" s="4">
        <f t="shared" si="2"/>
        <v>1.0224205604177299</v>
      </c>
      <c r="L27" s="4">
        <f t="shared" si="3"/>
        <v>5.4721785042620097E-2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61100.430000000008</v>
      </c>
      <c r="D28" s="7">
        <f>SUM(D29:D32)</f>
        <v>7466.51</v>
      </c>
      <c r="E28" s="8">
        <f t="shared" si="0"/>
        <v>0.12220061299077599</v>
      </c>
      <c r="F28" s="8">
        <f>(D28/D6)</f>
        <v>2.4580243482515939E-2</v>
      </c>
      <c r="G28" s="7">
        <f>SUM(G29:G32)</f>
        <v>86588.93</v>
      </c>
      <c r="H28" s="7">
        <f>SUM(H29:H32)</f>
        <v>15810.82</v>
      </c>
      <c r="I28" s="8">
        <f t="shared" si="1"/>
        <v>0.18259632033794621</v>
      </c>
      <c r="J28" s="8">
        <f>(H28/H6)</f>
        <v>4.6716927652321626E-2</v>
      </c>
      <c r="K28" s="8">
        <f t="shared" si="2"/>
        <v>0.47224052895422253</v>
      </c>
      <c r="L28" s="8">
        <f t="shared" si="3"/>
        <v>-6.0395707347170216E-2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12554.95</v>
      </c>
      <c r="D29" s="3">
        <v>258.77</v>
      </c>
      <c r="E29" s="4">
        <f t="shared" si="0"/>
        <v>2.061099407006798E-2</v>
      </c>
      <c r="F29" s="4">
        <f>(D29/D6)</f>
        <v>8.5188791094777192E-4</v>
      </c>
      <c r="G29" s="3">
        <v>7979.89</v>
      </c>
      <c r="H29" s="3">
        <v>369.15</v>
      </c>
      <c r="I29" s="4">
        <f t="shared" si="1"/>
        <v>4.6260036165912059E-2</v>
      </c>
      <c r="J29" s="4">
        <f>(H29/H6)</f>
        <v>1.0907437971499599E-3</v>
      </c>
      <c r="K29" s="4">
        <f t="shared" si="2"/>
        <v>0.70098875795746984</v>
      </c>
      <c r="L29" s="4">
        <f t="shared" si="3"/>
        <v>-2.564904209584408E-2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3130.49</v>
      </c>
      <c r="D30" s="3">
        <v>309.77999999999997</v>
      </c>
      <c r="E30" s="4">
        <f t="shared" si="0"/>
        <v>9.895575453044092E-2</v>
      </c>
      <c r="F30" s="4">
        <f>(D30/D6)</f>
        <v>1.0198161960559601E-3</v>
      </c>
      <c r="G30" s="3">
        <v>30563.39</v>
      </c>
      <c r="H30" s="3">
        <v>7065.43</v>
      </c>
      <c r="I30" s="4">
        <f t="shared" si="1"/>
        <v>0.23117298179292287</v>
      </c>
      <c r="J30" s="4">
        <f>(H30/H6)</f>
        <v>2.0876537848292676E-2</v>
      </c>
      <c r="K30" s="4">
        <f t="shared" si="2"/>
        <v>4.3844465234246177E-2</v>
      </c>
      <c r="L30" s="4">
        <f t="shared" si="3"/>
        <v>-0.13221722726248195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40006.080000000002</v>
      </c>
      <c r="D31" s="3">
        <v>5405.69</v>
      </c>
      <c r="E31" s="4">
        <f t="shared" si="0"/>
        <v>0.135121711499852</v>
      </c>
      <c r="F31" s="4">
        <f>(D31/D6)</f>
        <v>1.7795888091089621E-2</v>
      </c>
      <c r="G31" s="3">
        <v>36254.28</v>
      </c>
      <c r="H31" s="3">
        <v>5124.87</v>
      </c>
      <c r="I31" s="4">
        <f t="shared" si="1"/>
        <v>0.14135903402301742</v>
      </c>
      <c r="J31" s="4">
        <f>(H31/H6)</f>
        <v>1.5142679571176798E-2</v>
      </c>
      <c r="K31" s="4">
        <f t="shared" si="2"/>
        <v>1.0547955362770176</v>
      </c>
      <c r="L31" s="14">
        <f t="shared" si="3"/>
        <v>-6.2373225231654172E-3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5408.91</v>
      </c>
      <c r="D32" s="3">
        <v>1492.27</v>
      </c>
      <c r="E32" s="4">
        <f t="shared" si="0"/>
        <v>0.27589107602086188</v>
      </c>
      <c r="F32" s="4">
        <f>(D32/D6)</f>
        <v>4.9126512844225824E-3</v>
      </c>
      <c r="G32" s="3">
        <v>11791.37</v>
      </c>
      <c r="H32" s="3">
        <v>3251.37</v>
      </c>
      <c r="I32" s="4">
        <f t="shared" si="1"/>
        <v>0.27574149568709994</v>
      </c>
      <c r="J32" s="4">
        <f>(H32/H6)</f>
        <v>9.6069664357021946E-3</v>
      </c>
      <c r="K32" s="4">
        <f t="shared" si="2"/>
        <v>0.45896652795590781</v>
      </c>
      <c r="L32" s="14">
        <f t="shared" si="3"/>
        <v>1.4958033376194502E-4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SUM(C34:C37)</f>
        <v>594995.64</v>
      </c>
      <c r="D33" s="7">
        <f>SUM(D34:D37)</f>
        <v>174752.08999999997</v>
      </c>
      <c r="E33" s="8">
        <f t="shared" si="0"/>
        <v>0.29370314377429718</v>
      </c>
      <c r="F33" s="8">
        <f>(D33/D6)</f>
        <v>0.57529540860168105</v>
      </c>
      <c r="G33" s="7">
        <f>SUM(G34:G37)</f>
        <v>681237.1100000001</v>
      </c>
      <c r="H33" s="7">
        <f>SUM(H34:H37)</f>
        <v>208870.59000000003</v>
      </c>
      <c r="I33" s="8">
        <f t="shared" si="1"/>
        <v>0.3066048324936379</v>
      </c>
      <c r="J33" s="8">
        <f>(H33/H6)</f>
        <v>0.61715915061506832</v>
      </c>
      <c r="K33" s="8">
        <f t="shared" si="2"/>
        <v>0.8366524458996355</v>
      </c>
      <c r="L33" s="15">
        <f t="shared" si="3"/>
        <v>-1.290168871934072E-2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237117.22</v>
      </c>
      <c r="D34" s="3">
        <v>54447.58</v>
      </c>
      <c r="E34" s="4">
        <f t="shared" ref="E34:E54" si="4">(D34/C34)</f>
        <v>0.22962305310428319</v>
      </c>
      <c r="F34" s="4">
        <f>(D34/D6)</f>
        <v>0.17924502524389108</v>
      </c>
      <c r="G34" s="3">
        <v>174635.31</v>
      </c>
      <c r="H34" s="3">
        <v>55719.89</v>
      </c>
      <c r="I34" s="4">
        <f t="shared" ref="I34:I54" si="5">(H34/G34)</f>
        <v>0.31906428316243718</v>
      </c>
      <c r="J34" s="4">
        <f>(H34/H6)</f>
        <v>0.16463801813728315</v>
      </c>
      <c r="K34" s="4">
        <f t="shared" ref="K34:K54" si="6">(D34/H34)</f>
        <v>0.97716596353653973</v>
      </c>
      <c r="L34" s="14">
        <f t="shared" ref="L34:L54" si="7">(E34-I34)</f>
        <v>-8.9441230058153992E-2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280696.99</v>
      </c>
      <c r="D35" s="3">
        <v>98110.9</v>
      </c>
      <c r="E35" s="4">
        <f t="shared" si="4"/>
        <v>0.34952601379872295</v>
      </c>
      <c r="F35" s="4">
        <f>(D35/D6)</f>
        <v>0.32298755513469785</v>
      </c>
      <c r="G35" s="3">
        <v>417367.5</v>
      </c>
      <c r="H35" s="3">
        <v>127851.18</v>
      </c>
      <c r="I35" s="4">
        <f t="shared" si="5"/>
        <v>0.30632758899530987</v>
      </c>
      <c r="J35" s="4">
        <f>(H35/H6)</f>
        <v>0.37776752415902209</v>
      </c>
      <c r="K35" s="4">
        <f t="shared" si="6"/>
        <v>0.76738360959984886</v>
      </c>
      <c r="L35" s="14">
        <f t="shared" si="7"/>
        <v>4.3198424803413071E-2</v>
      </c>
    </row>
    <row r="36" spans="1:12" s="13" customFormat="1" ht="21" customHeight="1" x14ac:dyDescent="0.2">
      <c r="A36" s="1" t="s">
        <v>100</v>
      </c>
      <c r="B36" s="2">
        <v>703</v>
      </c>
      <c r="C36" s="3">
        <v>18913.009999999998</v>
      </c>
      <c r="D36" s="3">
        <v>5681.15</v>
      </c>
      <c r="E36" s="4">
        <f t="shared" si="4"/>
        <v>0.3003831753909082</v>
      </c>
      <c r="F36" s="4"/>
      <c r="G36" s="3">
        <v>26345.16</v>
      </c>
      <c r="H36" s="3">
        <v>8546.16</v>
      </c>
      <c r="I36" s="4">
        <f t="shared" si="5"/>
        <v>0.32439203254032239</v>
      </c>
      <c r="J36" s="4">
        <f>(H36/H7)</f>
        <v>0.19292742127733351</v>
      </c>
      <c r="K36" s="4">
        <f t="shared" si="6"/>
        <v>0.66476054742714852</v>
      </c>
      <c r="L36" s="14">
        <f t="shared" si="7"/>
        <v>-2.4008857149414198E-2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58268.42</v>
      </c>
      <c r="D37" s="3">
        <v>16512.46</v>
      </c>
      <c r="E37" s="4">
        <f t="shared" si="4"/>
        <v>0.28338609490355154</v>
      </c>
      <c r="F37" s="4">
        <f>(D37/D6)</f>
        <v>5.4360107640022595E-2</v>
      </c>
      <c r="G37" s="3">
        <v>62889.14</v>
      </c>
      <c r="H37" s="3">
        <v>16753.36</v>
      </c>
      <c r="I37" s="4">
        <f t="shared" si="5"/>
        <v>0.2663951200477539</v>
      </c>
      <c r="J37" s="4">
        <f>(H37/H6)</f>
        <v>4.950189218859611E-2</v>
      </c>
      <c r="K37" s="4">
        <f t="shared" si="6"/>
        <v>0.9856207948733865</v>
      </c>
      <c r="L37" s="14">
        <f t="shared" si="7"/>
        <v>1.6990974855797647E-2</v>
      </c>
    </row>
    <row r="38" spans="1:12" s="13" customFormat="1" ht="21" customHeight="1" x14ac:dyDescent="0.2">
      <c r="A38" s="5" t="s">
        <v>70</v>
      </c>
      <c r="B38" s="6" t="s">
        <v>71</v>
      </c>
      <c r="C38" s="7">
        <f>SUM(C39:C41)</f>
        <v>123103.18</v>
      </c>
      <c r="D38" s="7">
        <f>SUM(D39:D41)</f>
        <v>37456.400000000001</v>
      </c>
      <c r="E38" s="8">
        <f t="shared" si="4"/>
        <v>0.3042683381534092</v>
      </c>
      <c r="F38" s="8">
        <f>(D38/D6)</f>
        <v>0.12330893978291196</v>
      </c>
      <c r="G38" s="7">
        <f>SUM(G39:G41)</f>
        <v>122123.31999999999</v>
      </c>
      <c r="H38" s="7">
        <f>SUM(H39:H41)</f>
        <v>40621.440000000002</v>
      </c>
      <c r="I38" s="8">
        <f t="shared" si="5"/>
        <v>0.33262639764461044</v>
      </c>
      <c r="J38" s="8">
        <f>(H38/H6)</f>
        <v>0.12002596156386094</v>
      </c>
      <c r="K38" s="8">
        <f t="shared" si="6"/>
        <v>0.92208449528130954</v>
      </c>
      <c r="L38" s="15">
        <f t="shared" si="7"/>
        <v>-2.8358059491201237E-2</v>
      </c>
    </row>
    <row r="39" spans="1:12" s="13" customFormat="1" ht="21" customHeight="1" x14ac:dyDescent="0.2">
      <c r="A39" s="1" t="s">
        <v>72</v>
      </c>
      <c r="B39" s="2" t="s">
        <v>73</v>
      </c>
      <c r="C39" s="3">
        <v>79545.94</v>
      </c>
      <c r="D39" s="3">
        <v>22835.9</v>
      </c>
      <c r="E39" s="4">
        <f t="shared" si="4"/>
        <v>0.28707813371744678</v>
      </c>
      <c r="F39" s="4">
        <f>(D39/D6)</f>
        <v>7.5177289274692694E-2</v>
      </c>
      <c r="G39" s="3">
        <v>81203.12</v>
      </c>
      <c r="H39" s="3">
        <v>27068.57</v>
      </c>
      <c r="I39" s="4">
        <f t="shared" si="5"/>
        <v>0.33334396510872982</v>
      </c>
      <c r="J39" s="4">
        <f>(H39/H6)</f>
        <v>7.998069842941756E-2</v>
      </c>
      <c r="K39" s="4">
        <f t="shared" si="6"/>
        <v>0.84363156236180936</v>
      </c>
      <c r="L39" s="14">
        <f t="shared" si="7"/>
        <v>-4.6265831391283041E-2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451.18</v>
      </c>
      <c r="D40" s="3">
        <v>113.19</v>
      </c>
      <c r="E40" s="4">
        <f t="shared" si="4"/>
        <v>0.25087548206924065</v>
      </c>
      <c r="F40" s="4">
        <f>(D40/D6)</f>
        <v>3.7262894709656573E-4</v>
      </c>
      <c r="G40" s="3">
        <v>759.7</v>
      </c>
      <c r="H40" s="3">
        <v>121.38</v>
      </c>
      <c r="I40" s="4">
        <f t="shared" si="5"/>
        <v>0.15977359484006842</v>
      </c>
      <c r="J40" s="4">
        <f>(H40/H6)</f>
        <v>3.5864684301249391E-4</v>
      </c>
      <c r="K40" s="4">
        <f t="shared" si="6"/>
        <v>0.93252595155709339</v>
      </c>
      <c r="L40" s="14">
        <f t="shared" si="7"/>
        <v>9.1101887229172229E-2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43106.06</v>
      </c>
      <c r="D41" s="3">
        <v>14507.31</v>
      </c>
      <c r="E41" s="4">
        <f t="shared" si="4"/>
        <v>0.33654919981088505</v>
      </c>
      <c r="F41" s="4">
        <f>(D41/D6)</f>
        <v>4.7759021561122703E-2</v>
      </c>
      <c r="G41" s="3">
        <v>40160.5</v>
      </c>
      <c r="H41" s="3">
        <v>13431.49</v>
      </c>
      <c r="I41" s="4">
        <f t="shared" si="5"/>
        <v>0.33444528828077341</v>
      </c>
      <c r="J41" s="4">
        <f>(H41/H6)</f>
        <v>3.9686616291430894E-2</v>
      </c>
      <c r="K41" s="4">
        <f t="shared" si="6"/>
        <v>1.0800968470363304</v>
      </c>
      <c r="L41" s="14">
        <f t="shared" si="7"/>
        <v>2.1039115301116351E-3</v>
      </c>
    </row>
    <row r="42" spans="1:12" s="13" customFormat="1" ht="21" customHeight="1" x14ac:dyDescent="0.2">
      <c r="A42" s="5" t="s">
        <v>78</v>
      </c>
      <c r="B42" s="6" t="s">
        <v>79</v>
      </c>
      <c r="C42" s="7">
        <f>SUM(C43:C46)</f>
        <v>37550.83</v>
      </c>
      <c r="D42" s="7">
        <f>SUM(D43:D46)</f>
        <v>6548.66</v>
      </c>
      <c r="E42" s="8">
        <f t="shared" si="4"/>
        <v>0.17439454733756882</v>
      </c>
      <c r="F42" s="8">
        <f>(D42/D6)</f>
        <v>2.155862073233851E-2</v>
      </c>
      <c r="G42" s="7">
        <f>SUM(G43:G46)</f>
        <v>24990.899999999998</v>
      </c>
      <c r="H42" s="7">
        <f>SUM(H43:H46)</f>
        <v>5252.0300000000007</v>
      </c>
      <c r="I42" s="8">
        <f t="shared" si="5"/>
        <v>0.21015769740185433</v>
      </c>
      <c r="J42" s="8">
        <f>(H42/H6)</f>
        <v>1.5518404835285127E-2</v>
      </c>
      <c r="K42" s="8">
        <f t="shared" si="6"/>
        <v>1.2468816819401258</v>
      </c>
      <c r="L42" s="8">
        <f t="shared" si="7"/>
        <v>-3.5763150064285515E-2</v>
      </c>
    </row>
    <row r="43" spans="1:12" s="13" customFormat="1" ht="21" customHeight="1" x14ac:dyDescent="0.2">
      <c r="A43" s="1" t="s">
        <v>80</v>
      </c>
      <c r="B43" s="2" t="s">
        <v>81</v>
      </c>
      <c r="C43" s="3">
        <v>8300</v>
      </c>
      <c r="D43" s="3">
        <v>2641.43</v>
      </c>
      <c r="E43" s="4">
        <f t="shared" si="4"/>
        <v>0.31824457831325298</v>
      </c>
      <c r="F43" s="4">
        <f>(D43/D6)</f>
        <v>8.6957618140231611E-3</v>
      </c>
      <c r="G43" s="3">
        <v>6000</v>
      </c>
      <c r="H43" s="3">
        <v>2743.42</v>
      </c>
      <c r="I43" s="4">
        <f t="shared" si="5"/>
        <v>0.45723666666666668</v>
      </c>
      <c r="J43" s="4">
        <f>(H43/H6)</f>
        <v>8.1061041527215032E-3</v>
      </c>
      <c r="K43" s="4">
        <f t="shared" si="6"/>
        <v>0.9628237747045657</v>
      </c>
      <c r="L43" s="4">
        <f t="shared" si="7"/>
        <v>-0.1389920883534137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11321.83</v>
      </c>
      <c r="D44" s="3">
        <v>2696.61</v>
      </c>
      <c r="E44" s="4">
        <f t="shared" si="4"/>
        <v>0.2381779270665608</v>
      </c>
      <c r="F44" s="4">
        <f>(D44/D6)</f>
        <v>8.8774180142244911E-3</v>
      </c>
      <c r="G44" s="3">
        <v>2470</v>
      </c>
      <c r="H44" s="3">
        <v>1186.51</v>
      </c>
      <c r="I44" s="4">
        <f t="shared" si="5"/>
        <v>0.48036842105263156</v>
      </c>
      <c r="J44" s="4">
        <f>(H44/H6)</f>
        <v>3.5058334627018797E-3</v>
      </c>
      <c r="K44" s="4">
        <f t="shared" si="6"/>
        <v>2.2727242079712773</v>
      </c>
      <c r="L44" s="4">
        <f t="shared" si="7"/>
        <v>-0.24219049398607076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16694.7</v>
      </c>
      <c r="D45" s="3">
        <v>839.19</v>
      </c>
      <c r="E45" s="4">
        <f t="shared" si="4"/>
        <v>5.0266851156355014E-2</v>
      </c>
      <c r="F45" s="4">
        <f>(D45/D6)</f>
        <v>2.7626688410103983E-3</v>
      </c>
      <c r="G45" s="3">
        <v>15443.6</v>
      </c>
      <c r="H45" s="3">
        <v>989.67</v>
      </c>
      <c r="I45" s="4">
        <f t="shared" si="5"/>
        <v>6.4082856328835244E-2</v>
      </c>
      <c r="J45" s="4">
        <f>(H45/H6)</f>
        <v>2.9242216273206033E-3</v>
      </c>
      <c r="K45" s="4">
        <f t="shared" si="6"/>
        <v>0.84794931643881299</v>
      </c>
      <c r="L45" s="14">
        <f t="shared" si="7"/>
        <v>-1.3816005172480231E-2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1234.3</v>
      </c>
      <c r="D46" s="3">
        <v>371.43</v>
      </c>
      <c r="E46" s="4">
        <f t="shared" si="4"/>
        <v>0.30092360042129146</v>
      </c>
      <c r="F46" s="4">
        <f>(D46/D6)</f>
        <v>1.2227720630804612E-3</v>
      </c>
      <c r="G46" s="3">
        <v>1077.3</v>
      </c>
      <c r="H46" s="3">
        <v>332.43</v>
      </c>
      <c r="I46" s="4">
        <f t="shared" si="5"/>
        <v>0.30857699805068228</v>
      </c>
      <c r="J46" s="4">
        <f>(H46/H6)</f>
        <v>9.822455925411382E-4</v>
      </c>
      <c r="K46" s="4">
        <f t="shared" si="6"/>
        <v>1.1173179315946213</v>
      </c>
      <c r="L46" s="14">
        <f t="shared" si="7"/>
        <v>-7.6533976293908235E-3</v>
      </c>
    </row>
    <row r="47" spans="1:12" s="13" customFormat="1" ht="21" customHeight="1" x14ac:dyDescent="0.2">
      <c r="A47" s="5" t="s">
        <v>88</v>
      </c>
      <c r="B47" s="6" t="s">
        <v>89</v>
      </c>
      <c r="C47" s="7">
        <f>SUM(C48:C50)</f>
        <v>16769.73</v>
      </c>
      <c r="D47" s="7">
        <f>SUM(D48:D50)</f>
        <v>6045.5199999999995</v>
      </c>
      <c r="E47" s="8">
        <f t="shared" si="4"/>
        <v>0.36050192817654186</v>
      </c>
      <c r="F47" s="8">
        <f>(D47/D6)</f>
        <v>1.9902250660404894E-2</v>
      </c>
      <c r="G47" s="7">
        <f>SUM(G48:G50)</f>
        <v>3860</v>
      </c>
      <c r="H47" s="7">
        <f>SUM(H48:H50)</f>
        <v>2032.84</v>
      </c>
      <c r="I47" s="8">
        <f t="shared" si="5"/>
        <v>0.52664248704663208</v>
      </c>
      <c r="J47" s="8">
        <f>(H47/H6)</f>
        <v>6.0065220658223608E-3</v>
      </c>
      <c r="K47" s="8">
        <f t="shared" si="6"/>
        <v>2.9739281005883393</v>
      </c>
      <c r="L47" s="15">
        <f t="shared" si="7"/>
        <v>-0.16614055887009022</v>
      </c>
    </row>
    <row r="48" spans="1:12" s="13" customFormat="1" ht="21" customHeight="1" x14ac:dyDescent="0.2">
      <c r="A48" s="17" t="s">
        <v>106</v>
      </c>
      <c r="B48" s="18">
        <v>1101</v>
      </c>
      <c r="C48" s="19">
        <v>12689.52</v>
      </c>
      <c r="D48" s="19">
        <v>3614.48</v>
      </c>
      <c r="E48" s="8">
        <f t="shared" si="4"/>
        <v>0.28483977329323723</v>
      </c>
      <c r="F48" s="8">
        <f>(D48/D7)</f>
        <v>8.4361749477943865E-2</v>
      </c>
      <c r="G48" s="19"/>
      <c r="H48" s="19"/>
      <c r="I48" s="8" t="e">
        <f t="shared" ref="I48" si="8">(H48/G48)</f>
        <v>#DIV/0!</v>
      </c>
      <c r="J48" s="8">
        <f>(H48/H7)</f>
        <v>0</v>
      </c>
      <c r="K48" s="8" t="e">
        <f t="shared" ref="K48" si="9">(D48/H48)</f>
        <v>#DIV/0!</v>
      </c>
      <c r="L48" s="15" t="e">
        <f>(E48-I48)</f>
        <v>#DIV/0!</v>
      </c>
    </row>
    <row r="49" spans="1:12" s="13" customFormat="1" ht="21" customHeight="1" x14ac:dyDescent="0.2">
      <c r="A49" s="1" t="s">
        <v>90</v>
      </c>
      <c r="B49" s="2" t="s">
        <v>91</v>
      </c>
      <c r="C49" s="3">
        <v>2955.9</v>
      </c>
      <c r="D49" s="3">
        <v>2056.89</v>
      </c>
      <c r="E49" s="4">
        <f t="shared" si="4"/>
        <v>0.69585912919922854</v>
      </c>
      <c r="F49" s="4">
        <f>(D49/D6)</f>
        <v>6.771417572165872E-3</v>
      </c>
      <c r="G49" s="3">
        <v>2699.5</v>
      </c>
      <c r="H49" s="3">
        <v>1481.6</v>
      </c>
      <c r="I49" s="4">
        <f t="shared" si="5"/>
        <v>0.54884237821818849</v>
      </c>
      <c r="J49" s="4">
        <f>(H49/H6)</f>
        <v>4.3777489092709752E-3</v>
      </c>
      <c r="K49" s="4">
        <f t="shared" si="6"/>
        <v>1.388289686825054</v>
      </c>
      <c r="L49" s="4">
        <f t="shared" si="7"/>
        <v>0.14701675098104006</v>
      </c>
    </row>
    <row r="50" spans="1:12" s="13" customFormat="1" ht="21" customHeight="1" x14ac:dyDescent="0.2">
      <c r="A50" s="16" t="s">
        <v>102</v>
      </c>
      <c r="B50" s="2">
        <v>1103</v>
      </c>
      <c r="C50" s="3">
        <v>1124.31</v>
      </c>
      <c r="D50" s="3">
        <v>374.15</v>
      </c>
      <c r="E50" s="4">
        <f t="shared" si="4"/>
        <v>0.33278188399996445</v>
      </c>
      <c r="F50" s="4">
        <f>(D50/D7)</f>
        <v>8.7326388767326683E-3</v>
      </c>
      <c r="G50" s="3">
        <v>1160.5</v>
      </c>
      <c r="H50" s="3">
        <v>551.24</v>
      </c>
      <c r="I50" s="4">
        <f t="shared" si="5"/>
        <v>0.47500215424386039</v>
      </c>
      <c r="J50" s="4">
        <f>(H50/H7)</f>
        <v>1.2444104920211805E-2</v>
      </c>
      <c r="K50" s="4">
        <f t="shared" si="6"/>
        <v>0.67874247151875766</v>
      </c>
      <c r="L50" s="4">
        <f t="shared" si="7"/>
        <v>-0.14222027024389594</v>
      </c>
    </row>
    <row r="51" spans="1:12" s="13" customFormat="1" ht="21" customHeight="1" x14ac:dyDescent="0.2">
      <c r="A51" s="5" t="s">
        <v>92</v>
      </c>
      <c r="B51" s="6" t="s">
        <v>93</v>
      </c>
      <c r="C51" s="7">
        <f>SUM(C52:C52)</f>
        <v>5761.9</v>
      </c>
      <c r="D51" s="7">
        <f>SUM(D52:D52)</f>
        <v>1987.25</v>
      </c>
      <c r="E51" s="8">
        <f t="shared" si="4"/>
        <v>0.34489491313629189</v>
      </c>
      <c r="F51" s="8">
        <f>(D51/D6)</f>
        <v>6.5421580980444408E-3</v>
      </c>
      <c r="G51" s="7">
        <f>SUM(G52:G52)</f>
        <v>4343.5</v>
      </c>
      <c r="H51" s="7">
        <f>SUM(H52:H52)</f>
        <v>1430.56</v>
      </c>
      <c r="I51" s="8">
        <f t="shared" si="5"/>
        <v>0.3293565097271785</v>
      </c>
      <c r="J51" s="8">
        <f>(H51/H6)</f>
        <v>4.2269387686600206E-3</v>
      </c>
      <c r="K51" s="8">
        <f t="shared" si="6"/>
        <v>1.3891413152891177</v>
      </c>
      <c r="L51" s="15">
        <f t="shared" si="7"/>
        <v>1.5538403409113388E-2</v>
      </c>
    </row>
    <row r="52" spans="1:12" s="13" customFormat="1" ht="21" customHeight="1" x14ac:dyDescent="0.2">
      <c r="A52" s="1" t="s">
        <v>94</v>
      </c>
      <c r="B52" s="2" t="s">
        <v>95</v>
      </c>
      <c r="C52" s="3">
        <v>5761.9</v>
      </c>
      <c r="D52" s="3">
        <v>1987.25</v>
      </c>
      <c r="E52" s="4">
        <f t="shared" si="4"/>
        <v>0.34489491313629189</v>
      </c>
      <c r="F52" s="4">
        <f>(D52/D6)</f>
        <v>6.5421580980444408E-3</v>
      </c>
      <c r="G52" s="3">
        <v>4343.5</v>
      </c>
      <c r="H52" s="3">
        <v>1430.56</v>
      </c>
      <c r="I52" s="4">
        <f t="shared" si="5"/>
        <v>0.3293565097271785</v>
      </c>
      <c r="J52" s="4">
        <f>(H52/H6)</f>
        <v>4.2269387686600206E-3</v>
      </c>
      <c r="K52" s="4">
        <f t="shared" si="6"/>
        <v>1.3891413152891177</v>
      </c>
      <c r="L52" s="4">
        <f t="shared" si="7"/>
        <v>1.5538403409113388E-2</v>
      </c>
    </row>
    <row r="53" spans="1:12" s="13" customFormat="1" ht="41.1" customHeight="1" x14ac:dyDescent="0.2">
      <c r="A53" s="5" t="s">
        <v>96</v>
      </c>
      <c r="B53" s="6" t="s">
        <v>97</v>
      </c>
      <c r="C53" s="7">
        <f>SUM(C54:C54)</f>
        <v>29.75</v>
      </c>
      <c r="D53" s="7">
        <f>SUM(D54:D54)</f>
        <v>5.37</v>
      </c>
      <c r="E53" s="8">
        <f t="shared" si="4"/>
        <v>0.18050420168067227</v>
      </c>
      <c r="F53" s="8">
        <f>(D53/D6)</f>
        <v>1.7678394256635374E-5</v>
      </c>
      <c r="G53" s="7">
        <f>SUM(G54:G54)</f>
        <v>11</v>
      </c>
      <c r="H53" s="7">
        <f>SUM(H54:H54)</f>
        <v>3.65</v>
      </c>
      <c r="I53" s="8">
        <f t="shared" si="5"/>
        <v>0.33181818181818179</v>
      </c>
      <c r="J53" s="8">
        <f>(H53/H6)</f>
        <v>1.078481608992917E-5</v>
      </c>
      <c r="K53" s="8">
        <f t="shared" si="6"/>
        <v>1.4712328767123288</v>
      </c>
      <c r="L53" s="8">
        <f t="shared" si="7"/>
        <v>-0.15131398013750952</v>
      </c>
    </row>
    <row r="54" spans="1:12" s="13" customFormat="1" ht="21" customHeight="1" x14ac:dyDescent="0.2">
      <c r="A54" s="1" t="s">
        <v>98</v>
      </c>
      <c r="B54" s="2" t="s">
        <v>99</v>
      </c>
      <c r="C54" s="3">
        <v>29.75</v>
      </c>
      <c r="D54" s="3">
        <v>5.37</v>
      </c>
      <c r="E54" s="4">
        <f t="shared" si="4"/>
        <v>0.18050420168067227</v>
      </c>
      <c r="F54" s="4">
        <f>(D54/D6)</f>
        <v>1.7678394256635374E-5</v>
      </c>
      <c r="G54" s="3">
        <v>11</v>
      </c>
      <c r="H54" s="3">
        <v>3.65</v>
      </c>
      <c r="I54" s="4">
        <f t="shared" si="5"/>
        <v>0.33181818181818179</v>
      </c>
      <c r="J54" s="4">
        <f>(H54/H6)</f>
        <v>1.078481608992917E-5</v>
      </c>
      <c r="K54" s="4">
        <f t="shared" si="6"/>
        <v>1.4712328767123288</v>
      </c>
      <c r="L54" s="4">
        <f t="shared" si="7"/>
        <v>-0.15131398013750952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2024-05-22T13:44:46Z</cp:lastPrinted>
  <dcterms:created xsi:type="dcterms:W3CDTF">2017-03-10T06:35:34Z</dcterms:created>
  <dcterms:modified xsi:type="dcterms:W3CDTF">2026-06-10T11:07:06Z</dcterms:modified>
</cp:coreProperties>
</file>