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мар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K48" i="1"/>
  <c r="I48" i="1"/>
  <c r="E48" i="1"/>
  <c r="H47" i="1"/>
  <c r="G47" i="1"/>
  <c r="D47" i="1"/>
  <c r="C47" i="1"/>
  <c r="L48" i="1" l="1"/>
  <c r="E21" i="1"/>
  <c r="H18" i="1"/>
  <c r="G18" i="1"/>
  <c r="D18" i="1"/>
  <c r="C18" i="1"/>
  <c r="K50" i="1" l="1"/>
  <c r="I50" i="1"/>
  <c r="E50" i="1" l="1"/>
  <c r="L50" i="1" s="1"/>
  <c r="I36" i="1" l="1"/>
  <c r="H53" i="1"/>
  <c r="G53" i="1"/>
  <c r="D53" i="1"/>
  <c r="C53" i="1"/>
  <c r="H51" i="1"/>
  <c r="G51" i="1"/>
  <c r="D51" i="1"/>
  <c r="C51" i="1"/>
  <c r="H42" i="1"/>
  <c r="G42" i="1"/>
  <c r="D42" i="1"/>
  <c r="C42" i="1"/>
  <c r="H38" i="1"/>
  <c r="G38" i="1"/>
  <c r="D38" i="1"/>
  <c r="C38" i="1"/>
  <c r="H33" i="1"/>
  <c r="G33" i="1"/>
  <c r="D33" i="1"/>
  <c r="C33" i="1"/>
  <c r="H28" i="1"/>
  <c r="G28" i="1"/>
  <c r="D28" i="1"/>
  <c r="C28" i="1"/>
  <c r="H16" i="1"/>
  <c r="G16" i="1"/>
  <c r="D16" i="1"/>
  <c r="C16" i="1"/>
  <c r="H22" i="1"/>
  <c r="G22" i="1"/>
  <c r="D22" i="1"/>
  <c r="C22" i="1"/>
  <c r="H7" i="1"/>
  <c r="J48" i="1" s="1"/>
  <c r="G7" i="1"/>
  <c r="D7" i="1"/>
  <c r="C7" i="1"/>
  <c r="C6" i="1" l="1"/>
  <c r="F48" i="1"/>
  <c r="D6" i="1"/>
  <c r="F50" i="1"/>
  <c r="F21" i="1"/>
  <c r="J36" i="1"/>
  <c r="J50" i="1"/>
  <c r="K36" i="1" l="1"/>
  <c r="F36" i="1"/>
  <c r="E36" i="1"/>
  <c r="L36" i="1" s="1"/>
  <c r="E54" i="1"/>
  <c r="E53" i="1"/>
  <c r="E52" i="1"/>
  <c r="E51" i="1"/>
  <c r="E49" i="1"/>
  <c r="E47" i="1"/>
  <c r="E46" i="1"/>
  <c r="E45" i="1"/>
  <c r="E44" i="1"/>
  <c r="E43" i="1"/>
  <c r="E42" i="1"/>
  <c r="E41" i="1"/>
  <c r="E40" i="1"/>
  <c r="E39" i="1"/>
  <c r="E38" i="1"/>
  <c r="E37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2" i="1"/>
  <c r="E11" i="1"/>
  <c r="E10" i="1"/>
  <c r="E9" i="1"/>
  <c r="E8" i="1"/>
  <c r="E6" i="1"/>
  <c r="E7" i="1"/>
  <c r="F54" i="1"/>
  <c r="F53" i="1"/>
  <c r="F52" i="1"/>
  <c r="F51" i="1"/>
  <c r="F49" i="1"/>
  <c r="F47" i="1"/>
  <c r="F46" i="1"/>
  <c r="F45" i="1"/>
  <c r="F44" i="1"/>
  <c r="F43" i="1"/>
  <c r="F42" i="1"/>
  <c r="F41" i="1"/>
  <c r="F40" i="1"/>
  <c r="F39" i="1"/>
  <c r="F38" i="1"/>
  <c r="F37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I54" i="1"/>
  <c r="I53" i="1"/>
  <c r="I52" i="1"/>
  <c r="I51" i="1"/>
  <c r="I49" i="1"/>
  <c r="I47" i="1"/>
  <c r="I46" i="1"/>
  <c r="I45" i="1"/>
  <c r="I44" i="1"/>
  <c r="I43" i="1"/>
  <c r="I42" i="1"/>
  <c r="I41" i="1"/>
  <c r="I40" i="1"/>
  <c r="I39" i="1"/>
  <c r="I38" i="1"/>
  <c r="I37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I12" i="1"/>
  <c r="I11" i="1"/>
  <c r="I10" i="1"/>
  <c r="I9" i="1"/>
  <c r="I8" i="1"/>
  <c r="I6" i="1"/>
  <c r="I7" i="1"/>
  <c r="K54" i="1"/>
  <c r="K53" i="1"/>
  <c r="K52" i="1"/>
  <c r="K51" i="1"/>
  <c r="K49" i="1"/>
  <c r="K47" i="1"/>
  <c r="K46" i="1"/>
  <c r="K45" i="1"/>
  <c r="K44" i="1"/>
  <c r="K43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0" i="1"/>
  <c r="K19" i="1"/>
  <c r="K18" i="1"/>
  <c r="K17" i="1"/>
  <c r="K16" i="1"/>
  <c r="K15" i="1"/>
  <c r="K14" i="1"/>
  <c r="K12" i="1"/>
  <c r="K11" i="1"/>
  <c r="K10" i="1"/>
  <c r="K9" i="1"/>
  <c r="K8" i="1"/>
  <c r="K6" i="1"/>
  <c r="K7" i="1"/>
  <c r="J54" i="1"/>
  <c r="J53" i="1"/>
  <c r="J52" i="1"/>
  <c r="J51" i="1"/>
  <c r="J49" i="1"/>
  <c r="J47" i="1"/>
  <c r="J46" i="1"/>
  <c r="J45" i="1"/>
  <c r="J44" i="1"/>
  <c r="J43" i="1"/>
  <c r="J42" i="1"/>
  <c r="J41" i="1"/>
  <c r="J40" i="1"/>
  <c r="J39" i="1"/>
  <c r="J38" i="1"/>
  <c r="J37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0" i="1"/>
  <c r="J19" i="1"/>
  <c r="J18" i="1"/>
  <c r="J17" i="1"/>
  <c r="J16" i="1"/>
  <c r="J15" i="1"/>
  <c r="J14" i="1"/>
  <c r="J12" i="1"/>
  <c r="J11" i="1"/>
  <c r="J10" i="1"/>
  <c r="J9" i="1"/>
  <c r="J8" i="1"/>
  <c r="J7" i="1"/>
  <c r="L14" i="1" l="1"/>
  <c r="L18" i="1"/>
  <c r="L53" i="1"/>
  <c r="L27" i="1"/>
  <c r="L11" i="1"/>
  <c r="L15" i="1"/>
  <c r="L54" i="1"/>
  <c r="L49" i="1"/>
  <c r="L44" i="1"/>
  <c r="L40" i="1"/>
  <c r="L31" i="1"/>
  <c r="L38" i="1"/>
  <c r="L6" i="1"/>
  <c r="L17" i="1"/>
  <c r="L20" i="1"/>
  <c r="L7" i="1"/>
  <c r="L10" i="1"/>
  <c r="L23" i="1"/>
  <c r="L26" i="1"/>
  <c r="L30" i="1"/>
  <c r="L34" i="1"/>
  <c r="L42" i="1"/>
  <c r="L46" i="1"/>
  <c r="L52" i="1"/>
  <c r="L51" i="1"/>
  <c r="L45" i="1"/>
  <c r="L41" i="1"/>
  <c r="L37" i="1"/>
  <c r="L33" i="1"/>
  <c r="L9" i="1"/>
  <c r="L12" i="1"/>
  <c r="L19" i="1"/>
  <c r="L28" i="1"/>
  <c r="L43" i="1"/>
  <c r="L8" i="1"/>
  <c r="L16" i="1"/>
  <c r="L24" i="1"/>
  <c r="L32" i="1"/>
  <c r="L22" i="1"/>
  <c r="L35" i="1"/>
  <c r="L39" i="1"/>
  <c r="L47" i="1"/>
  <c r="L25" i="1"/>
  <c r="L29" i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<sst xmlns="http://schemas.openxmlformats.org/spreadsheetml/2006/main" count="108" uniqueCount="108">
  <si>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</si>
  <si>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</si>
  <si>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</si>
  <si>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</si>
  <si>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</si>
  <si>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</si>
  <si>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</si>
  <si>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</si>
  <si>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</si>
  <si>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</si>
  <si>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</si>
  <si>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</si>
  <si>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</si>
  <si>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</si>
  <si>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</si>
  <si>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</si>
  <si>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</si>
  <si>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</si>
  <si>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</si>
  <si>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</si>
  <si>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</si>
  <si>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</si>
  <si>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</si>
  <si>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</si>
  <si>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</si>
  <si>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</si>
  <si>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</si>
  <si>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</si>
  <si>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</si>
  <si>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</si>
  <si>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</si>
  <si>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</si>
  <si>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</si>
  <si>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</si>
  <si>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</si>
  <si>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</si>
  <si>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0309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</si>
  <si>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</si>
  <si>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</si>
  <si>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</si>
  <si>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</si>
  <si>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</si>
  <si>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</si>
  <si>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</si>
  <si>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</si>
  <si>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</si>
  <si>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</si>
  <si>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</si>
  <si>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</si>
  <si>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</si>
  <si>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</si>
  <si>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</si>
  <si>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</si>
  <si>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</si>
  <si>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</si>
  <si>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</si>
  <si>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</si>
  <si>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</si>
  <si>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</si>
  <si>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</si>
  <si>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</si>
  <si>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</si>
  <si>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</si>
  <si>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</si>
  <si>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</si>
  <si>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</si>
  <si>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</si>
  <si>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</si>
  <si>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</si>
  <si>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</si>
  <si>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</si>
  <si>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</si>
  <si>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</si>
  <si>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</si>
  <si>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</si>
  <si>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</si>
  <si>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</si>
  <si>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</si>
  <si>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</si>
  <si>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</si>
  <si>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</si>
  <si>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</si>
  <si>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</si>
  <si>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</si>
  <si>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</si>
  <si>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</si>
  <si>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</si>
  <si>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</si>
  <si>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</si>
  <si>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</si>
  <si>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</si>
  <si>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</si>
  <si>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</si>
  <si>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</si>
  <si>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</si>
  <si>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</si>
  <si>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</si>
  <si>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</si>
  <si>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</si>
  <si>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 Нижегородской области)</t>
  </si>
  <si>
    <t>Обеспечение проведения выборов и референдумов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</si>
  <si>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</si>
  <si>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</si>
  <si>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</si>
  <si>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</si>
  <si>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Физическая культура</t>
  </si>
  <si>
    <t>Информация об исполнении за январь-март месяц 2026 года, 2025 года в разрезе разделов, подразделов классификации расходов</t>
  </si>
  <si>
    <t>за январь-март месяц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</si>
</sst>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10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sz val="8.5"/>
      <color indexed="9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  <xf numFmtId="0" fontId="9" fillId="0" borderId="0" xfId="1" applyFont="1" applyFill="1" applyAlignment="1" applyProtection="1">
      <alignment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topLeftCell="A10" workbookViewId="0">
      <selection activeCell="D55" sqref="D55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7" t="s">
        <v>99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</row>
    <row r="2" spans="1:15" x14ac:dyDescent="0.2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8"/>
      <c r="N2" s="18"/>
      <c r="O2" s="18"/>
    </row>
    <row r="4" spans="1:15" s="13" customFormat="1" ht="20.100000000000001" customHeight="1" x14ac:dyDescent="0.2">
      <c r="A4" s="20" t="s">
        <v>0</v>
      </c>
      <c r="B4" s="21" t="s">
        <v>1</v>
      </c>
      <c r="C4" s="23" t="s">
        <v>107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 x14ac:dyDescent="0.2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 x14ac:dyDescent="0.2">
      <c r="A6" s="1" t="s">
        <v>13</v>
      </c>
      <c r="B6" s="2"/>
      <c r="C6" s="3">
        <f>C7+C16+C18+C22+C28+C38+C42+C47+C51+C53+C33</f>
        <v>1057961.3500000001</v>
      </c>
      <c r="D6" s="3">
        <f>D7+D16+D18+D22+D28+D38+D42+D47+D51+D53+D33</f>
        <v>206990.7</v>
      </c>
      <c r="E6" s="4">
        <f t="shared" ref="E6:E33" si="0">(D6/C6)</f>
        <v>0.19565053108981723</v>
      </c>
      <c r="F6" s="4">
        <v>1</v>
      </c>
      <c r="G6" s="3">
        <f t="shared" ref="G6:H6" si="1">G7+G16+G18+G22+G28+G38+G42+G47+G51+G53+G33</f>
        <v>1182636.32</v>
      </c>
      <c r="H6" s="3">
        <f t="shared" si="1"/>
        <v>215695.46000000002</v>
      </c>
      <c r="I6" s="4">
        <f t="shared" ref="I6:I33" si="2">(H6/G6)</f>
        <v>0.1823852830767112</v>
      </c>
      <c r="J6" s="4">
        <v>1</v>
      </c>
      <c r="K6" s="4">
        <f t="shared" ref="K6:K33" si="3">(D6/H6)</f>
        <v>0.95964328595511461</v>
      </c>
      <c r="L6" s="14">
        <f t="shared" ref="L6:L33" si="4">(E6-I6)</f>
        <v>1.3265248013106024E-2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138537.35999999999</v>
      </c>
      <c r="D7" s="7">
        <f>SUM(D8:D15)</f>
        <v>26758.420000000002</v>
      </c>
      <c r="E7" s="8">
        <f t="shared" si="0"/>
        <v>0.19314948689653105</v>
      </c>
      <c r="F7" s="8">
        <f>(D7/D6)</f>
        <v>0.12927353741013486</v>
      </c>
      <c r="G7" s="7">
        <f>SUM(G8:G15)</f>
        <v>145070.57999999999</v>
      </c>
      <c r="H7" s="7">
        <f>SUM(H8:H15)</f>
        <v>27747.93</v>
      </c>
      <c r="I7" s="8">
        <f t="shared" si="2"/>
        <v>0.1912719312213407</v>
      </c>
      <c r="J7" s="8">
        <f>(H7/H6)</f>
        <v>0.12864401503861045</v>
      </c>
      <c r="K7" s="8">
        <f t="shared" si="3"/>
        <v>0.9643393218881553</v>
      </c>
      <c r="L7" s="15">
        <f t="shared" si="4"/>
        <v>1.877555675190351E-3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3547</v>
      </c>
      <c r="D8" s="3">
        <v>644.32000000000005</v>
      </c>
      <c r="E8" s="4">
        <f t="shared" si="0"/>
        <v>0.18165210036650692</v>
      </c>
      <c r="F8" s="4">
        <f>(D8/D6)</f>
        <v>3.1127968551244089E-3</v>
      </c>
      <c r="G8" s="3">
        <v>2993.01</v>
      </c>
      <c r="H8" s="3">
        <v>610.25</v>
      </c>
      <c r="I8" s="4">
        <f t="shared" si="2"/>
        <v>0.20389173440783692</v>
      </c>
      <c r="J8" s="4">
        <f>(H8/H6)</f>
        <v>2.8292204203092634E-3</v>
      </c>
      <c r="K8" s="4">
        <f t="shared" si="3"/>
        <v>1.0558295780417863</v>
      </c>
      <c r="L8" s="14">
        <f t="shared" si="4"/>
        <v>-2.2239634041330003E-2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2297.1999999999998</v>
      </c>
      <c r="D9" s="3">
        <v>514.71</v>
      </c>
      <c r="E9" s="4">
        <f t="shared" si="0"/>
        <v>0.22405972488246564</v>
      </c>
      <c r="F9" s="4">
        <f>(D9/D6)</f>
        <v>2.4866334574451896E-3</v>
      </c>
      <c r="G9" s="3">
        <v>2330.9</v>
      </c>
      <c r="H9" s="3">
        <v>453.57</v>
      </c>
      <c r="I9" s="4">
        <f t="shared" si="2"/>
        <v>0.19459007250418292</v>
      </c>
      <c r="J9" s="4">
        <f>(H9/H6)</f>
        <v>2.1028259009253135E-3</v>
      </c>
      <c r="K9" s="4">
        <f t="shared" si="3"/>
        <v>1.1347972749520472</v>
      </c>
      <c r="L9" s="14">
        <f t="shared" si="4"/>
        <v>2.9469652378282724E-2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63342.07</v>
      </c>
      <c r="D10" s="3">
        <v>11735.34</v>
      </c>
      <c r="E10" s="4">
        <f t="shared" si="0"/>
        <v>0.18526928469499024</v>
      </c>
      <c r="F10" s="4">
        <f>(D10/D6)</f>
        <v>5.6695010935273904E-2</v>
      </c>
      <c r="G10" s="3">
        <v>61765.52</v>
      </c>
      <c r="H10" s="3">
        <v>11971.25</v>
      </c>
      <c r="I10" s="4">
        <f t="shared" si="2"/>
        <v>0.19381768339358271</v>
      </c>
      <c r="J10" s="4">
        <f>(H10/H6)</f>
        <v>5.55007045581766E-2</v>
      </c>
      <c r="K10" s="4">
        <f t="shared" si="3"/>
        <v>0.98029362013156518</v>
      </c>
      <c r="L10" s="14">
        <f t="shared" si="4"/>
        <v>-8.5483986985924743E-3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66.400000000000006</v>
      </c>
      <c r="D11" s="3"/>
      <c r="E11" s="4">
        <f t="shared" si="0"/>
        <v>0</v>
      </c>
      <c r="F11" s="4">
        <f>(D11/D6)</f>
        <v>0</v>
      </c>
      <c r="G11" s="3">
        <v>8.4</v>
      </c>
      <c r="H11" s="3"/>
      <c r="I11" s="4">
        <f t="shared" si="2"/>
        <v>0</v>
      </c>
      <c r="J11" s="4">
        <f>(H11/H6)</f>
        <v>0</v>
      </c>
      <c r="K11" s="4" t="e">
        <f t="shared" si="3"/>
        <v>#DIV/0!</v>
      </c>
      <c r="L11" s="14">
        <f t="shared" si="4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16646</v>
      </c>
      <c r="D12" s="3">
        <v>3695.03</v>
      </c>
      <c r="E12" s="4">
        <f t="shared" si="0"/>
        <v>0.22197705154391448</v>
      </c>
      <c r="F12" s="4">
        <f>(D12/D6)</f>
        <v>1.7851188483347321E-2</v>
      </c>
      <c r="G12" s="3">
        <v>16444.900000000001</v>
      </c>
      <c r="H12" s="3">
        <v>3636.75</v>
      </c>
      <c r="I12" s="4">
        <f t="shared" si="2"/>
        <v>0.22114758983028171</v>
      </c>
      <c r="J12" s="4">
        <f>(H12/H6)</f>
        <v>1.6860577408537015E-2</v>
      </c>
      <c r="K12" s="4">
        <f t="shared" si="3"/>
        <v>1.0160252973121606</v>
      </c>
      <c r="L12" s="14">
        <f t="shared" si="4"/>
        <v>8.2946171363276755E-4</v>
      </c>
    </row>
    <row r="13" spans="1:15" s="13" customFormat="1" ht="41.1" customHeight="1" x14ac:dyDescent="0.2">
      <c r="A13" s="1" t="s">
        <v>100</v>
      </c>
      <c r="B13" s="2">
        <v>107</v>
      </c>
      <c r="C13" s="3">
        <v>400</v>
      </c>
      <c r="D13" s="3"/>
      <c r="E13" s="4"/>
      <c r="F13" s="4"/>
      <c r="G13" s="3">
        <v>4000</v>
      </c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1879.4</v>
      </c>
      <c r="D14" s="3"/>
      <c r="E14" s="4">
        <f t="shared" si="0"/>
        <v>0</v>
      </c>
      <c r="F14" s="4">
        <f>(D14/D6)</f>
        <v>0</v>
      </c>
      <c r="G14" s="3">
        <v>2400</v>
      </c>
      <c r="H14" s="3"/>
      <c r="I14" s="4">
        <f t="shared" si="2"/>
        <v>0</v>
      </c>
      <c r="J14" s="4">
        <f>(H14/H6)</f>
        <v>0</v>
      </c>
      <c r="K14" s="4" t="e">
        <f t="shared" si="3"/>
        <v>#DIV/0!</v>
      </c>
      <c r="L14" s="4">
        <f t="shared" si="4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50359.29</v>
      </c>
      <c r="D15" s="3">
        <v>10169.02</v>
      </c>
      <c r="E15" s="4">
        <f t="shared" si="0"/>
        <v>0.20192937589072443</v>
      </c>
      <c r="F15" s="4">
        <f>(D15/D6)</f>
        <v>4.9127907678944031E-2</v>
      </c>
      <c r="G15" s="3">
        <v>55127.85</v>
      </c>
      <c r="H15" s="3">
        <v>11076.11</v>
      </c>
      <c r="I15" s="4">
        <f t="shared" si="2"/>
        <v>0.20091677799877922</v>
      </c>
      <c r="J15" s="4">
        <f>(H15/H6)</f>
        <v>5.1350686750662254E-2</v>
      </c>
      <c r="K15" s="4">
        <f t="shared" si="3"/>
        <v>0.91810391915573242</v>
      </c>
      <c r="L15" s="14">
        <f t="shared" si="4"/>
        <v>1.0125978919452161E-3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1163.0999999999999</v>
      </c>
      <c r="D16" s="7">
        <f>SUM(D17:D17)</f>
        <v>284.70999999999998</v>
      </c>
      <c r="E16" s="8">
        <f t="shared" si="0"/>
        <v>0.24478548706044193</v>
      </c>
      <c r="F16" s="8">
        <f>(D16/D6)</f>
        <v>1.3754724246065159E-3</v>
      </c>
      <c r="G16" s="7">
        <f>SUM(G17:G17)</f>
        <v>839.2</v>
      </c>
      <c r="H16" s="7">
        <f>SUM(H17:H17)</f>
        <v>149.94999999999999</v>
      </c>
      <c r="I16" s="8">
        <f t="shared" si="2"/>
        <v>0.1786820781696854</v>
      </c>
      <c r="J16" s="8">
        <f>(H16/H6)</f>
        <v>6.9519312089368957E-4</v>
      </c>
      <c r="K16" s="8">
        <f t="shared" si="3"/>
        <v>1.898699566522174</v>
      </c>
      <c r="L16" s="8">
        <f t="shared" si="4"/>
        <v>6.6103408890756526E-2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1163.0999999999999</v>
      </c>
      <c r="D17" s="3">
        <v>284.70999999999998</v>
      </c>
      <c r="E17" s="4">
        <f t="shared" si="0"/>
        <v>0.24478548706044193</v>
      </c>
      <c r="F17" s="4">
        <f>(D17/D6)</f>
        <v>1.3754724246065159E-3</v>
      </c>
      <c r="G17" s="3">
        <v>839.2</v>
      </c>
      <c r="H17" s="3">
        <v>149.94999999999999</v>
      </c>
      <c r="I17" s="4">
        <f t="shared" si="2"/>
        <v>0.1786820781696854</v>
      </c>
      <c r="J17" s="4">
        <f>(H17/H6)</f>
        <v>6.9519312089368957E-4</v>
      </c>
      <c r="K17" s="4">
        <f t="shared" si="3"/>
        <v>1.898699566522174</v>
      </c>
      <c r="L17" s="4">
        <f t="shared" si="4"/>
        <v>6.6103408890756526E-2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32965.61</v>
      </c>
      <c r="D18" s="7">
        <f>SUM(D19:D21)</f>
        <v>6239.68</v>
      </c>
      <c r="E18" s="8">
        <f t="shared" si="0"/>
        <v>0.18927846322273426</v>
      </c>
      <c r="F18" s="8">
        <f>(D18/D6)</f>
        <v>3.0144735971229623E-2</v>
      </c>
      <c r="G18" s="7">
        <f>SUM(G19:G21)</f>
        <v>27377.35</v>
      </c>
      <c r="H18" s="7">
        <f>SUM(H19:H21)</f>
        <v>4895.09</v>
      </c>
      <c r="I18" s="8">
        <f t="shared" si="2"/>
        <v>0.17880072395611701</v>
      </c>
      <c r="J18" s="8">
        <f>(H18/H6)</f>
        <v>2.2694450777962595E-2</v>
      </c>
      <c r="K18" s="8">
        <f t="shared" si="3"/>
        <v>1.2746813643875803</v>
      </c>
      <c r="L18" s="15">
        <f t="shared" si="4"/>
        <v>1.0477739266617242E-2</v>
      </c>
    </row>
    <row r="19" spans="1:12" s="13" customFormat="1" ht="41.1" customHeight="1" x14ac:dyDescent="0.2">
      <c r="A19" s="1" t="s">
        <v>103</v>
      </c>
      <c r="B19" s="2" t="s">
        <v>36</v>
      </c>
      <c r="C19" s="3">
        <v>11824.5</v>
      </c>
      <c r="D19" s="3">
        <v>2543.46</v>
      </c>
      <c r="E19" s="4">
        <f t="shared" si="0"/>
        <v>0.2151008499302296</v>
      </c>
      <c r="F19" s="4">
        <f>(D19/D6)</f>
        <v>1.2287798437321097E-2</v>
      </c>
      <c r="G19" s="3">
        <v>10692.6</v>
      </c>
      <c r="H19" s="3">
        <v>2094.89</v>
      </c>
      <c r="I19" s="4">
        <f t="shared" si="2"/>
        <v>0.19591960795316385</v>
      </c>
      <c r="J19" s="4">
        <f>(H19/H6)</f>
        <v>9.7122581995930726E-3</v>
      </c>
      <c r="K19" s="4">
        <f t="shared" si="3"/>
        <v>1.2141258013547251</v>
      </c>
      <c r="L19" s="14">
        <f t="shared" si="4"/>
        <v>1.9181241977065749E-2</v>
      </c>
    </row>
    <row r="20" spans="1:12" s="13" customFormat="1" ht="34.5" customHeight="1" x14ac:dyDescent="0.2">
      <c r="A20" s="1" t="s">
        <v>104</v>
      </c>
      <c r="B20" s="2" t="s">
        <v>37</v>
      </c>
      <c r="C20" s="3">
        <v>21141.11</v>
      </c>
      <c r="D20" s="3">
        <v>3696.22</v>
      </c>
      <c r="E20" s="4">
        <f t="shared" si="0"/>
        <v>0.17483566378491952</v>
      </c>
      <c r="F20" s="4">
        <f>(D20/D6)</f>
        <v>1.7856937533908525E-2</v>
      </c>
      <c r="G20" s="3">
        <v>16627.75</v>
      </c>
      <c r="H20" s="3">
        <v>2800.2</v>
      </c>
      <c r="I20" s="4">
        <f t="shared" si="2"/>
        <v>0.16840522620318443</v>
      </c>
      <c r="J20" s="4">
        <f>(H20/H6)</f>
        <v>1.2982192578369519E-2</v>
      </c>
      <c r="K20" s="4">
        <f t="shared" si="3"/>
        <v>1.3199842868366545</v>
      </c>
      <c r="L20" s="4">
        <f t="shared" si="4"/>
        <v>6.4304375817350878E-3</v>
      </c>
    </row>
    <row r="21" spans="1:12" s="13" customFormat="1" ht="39.75" customHeight="1" x14ac:dyDescent="0.2">
      <c r="A21" s="1" t="s">
        <v>102</v>
      </c>
      <c r="B21" s="2">
        <v>314</v>
      </c>
      <c r="C21" s="3"/>
      <c r="D21" s="3"/>
      <c r="E21" s="4" t="e">
        <f t="shared" si="0"/>
        <v>#DIV/0!</v>
      </c>
      <c r="F21" s="4">
        <f>(D21/D7)</f>
        <v>0</v>
      </c>
      <c r="G21" s="3">
        <v>57</v>
      </c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38</v>
      </c>
      <c r="B22" s="6" t="s">
        <v>39</v>
      </c>
      <c r="C22" s="7">
        <f>SUM(C23:C27)</f>
        <v>55949.149999999994</v>
      </c>
      <c r="D22" s="7">
        <f>SUM(D23:D27)</f>
        <v>11672.969999999998</v>
      </c>
      <c r="E22" s="8">
        <f t="shared" si="0"/>
        <v>0.208635341198213</v>
      </c>
      <c r="F22" s="8">
        <f>(D22/D6)</f>
        <v>5.6393693049977593E-2</v>
      </c>
      <c r="G22" s="7">
        <f>SUM(G23:G27)</f>
        <v>93813.6</v>
      </c>
      <c r="H22" s="7">
        <f>SUM(H23:H27)</f>
        <v>8981.35</v>
      </c>
      <c r="I22" s="8">
        <f t="shared" si="2"/>
        <v>9.5736119283344842E-2</v>
      </c>
      <c r="J22" s="8">
        <f>(H22/H6)</f>
        <v>4.1639031252674485E-2</v>
      </c>
      <c r="K22" s="8">
        <f t="shared" si="3"/>
        <v>1.2996899129863548</v>
      </c>
      <c r="L22" s="15">
        <f t="shared" si="4"/>
        <v>0.11289922191486816</v>
      </c>
    </row>
    <row r="23" spans="1:12" s="13" customFormat="1" ht="21" customHeight="1" x14ac:dyDescent="0.2">
      <c r="A23" s="1" t="s">
        <v>40</v>
      </c>
      <c r="B23" s="2" t="s">
        <v>41</v>
      </c>
      <c r="C23" s="3">
        <v>6487.3</v>
      </c>
      <c r="D23" s="3">
        <v>1313.7</v>
      </c>
      <c r="E23" s="4">
        <f t="shared" si="0"/>
        <v>0.20250335270451497</v>
      </c>
      <c r="F23" s="4">
        <f>(D23/D6)</f>
        <v>6.3466619514789798E-3</v>
      </c>
      <c r="G23" s="3">
        <v>17025.2</v>
      </c>
      <c r="H23" s="3">
        <v>1264.6199999999999</v>
      </c>
      <c r="I23" s="4">
        <f t="shared" si="2"/>
        <v>7.4279303620515463E-2</v>
      </c>
      <c r="J23" s="4">
        <f>(H23/H6)</f>
        <v>5.862988493128227E-3</v>
      </c>
      <c r="K23" s="4">
        <f t="shared" si="3"/>
        <v>1.0388100773354842</v>
      </c>
      <c r="L23" s="14">
        <f t="shared" si="4"/>
        <v>0.12822404908399951</v>
      </c>
    </row>
    <row r="24" spans="1:12" s="13" customFormat="1" ht="21" customHeight="1" x14ac:dyDescent="0.2">
      <c r="A24" s="1" t="s">
        <v>42</v>
      </c>
      <c r="B24" s="2" t="s">
        <v>43</v>
      </c>
      <c r="C24" s="3">
        <v>6611.2</v>
      </c>
      <c r="D24" s="3">
        <v>2362.7399999999998</v>
      </c>
      <c r="E24" s="4">
        <f t="shared" si="0"/>
        <v>0.35738443852855756</v>
      </c>
      <c r="F24" s="4">
        <f>(D24/D6)</f>
        <v>1.1414715733605422E-2</v>
      </c>
      <c r="G24" s="3">
        <v>18796.3</v>
      </c>
      <c r="H24" s="3">
        <v>3437.89</v>
      </c>
      <c r="I24" s="4">
        <f t="shared" si="2"/>
        <v>0.18290248612758894</v>
      </c>
      <c r="J24" s="4">
        <f>(H24/H6)</f>
        <v>1.5938629399061061E-2</v>
      </c>
      <c r="K24" s="4">
        <f t="shared" si="3"/>
        <v>0.68726457216490344</v>
      </c>
      <c r="L24" s="14">
        <f t="shared" si="4"/>
        <v>0.17448195240096862</v>
      </c>
    </row>
    <row r="25" spans="1:12" s="13" customFormat="1" ht="21" customHeight="1" x14ac:dyDescent="0.2">
      <c r="A25" s="1" t="s">
        <v>44</v>
      </c>
      <c r="B25" s="2" t="s">
        <v>45</v>
      </c>
      <c r="C25" s="3">
        <v>32929.85</v>
      </c>
      <c r="D25" s="3">
        <v>5788.91</v>
      </c>
      <c r="E25" s="4">
        <f t="shared" si="0"/>
        <v>0.175795213157667</v>
      </c>
      <c r="F25" s="4">
        <f>(D25/D6)</f>
        <v>2.7967005280913584E-2</v>
      </c>
      <c r="G25" s="3">
        <v>46662.1</v>
      </c>
      <c r="H25" s="3">
        <v>2054.02</v>
      </c>
      <c r="I25" s="4">
        <f t="shared" si="2"/>
        <v>4.4019021861425013E-2</v>
      </c>
      <c r="J25" s="4">
        <f>(H25/H6)</f>
        <v>9.5227780872161136E-3</v>
      </c>
      <c r="K25" s="4">
        <f t="shared" si="3"/>
        <v>2.8183318565544639</v>
      </c>
      <c r="L25" s="4">
        <f t="shared" si="4"/>
        <v>0.13177619129624199</v>
      </c>
    </row>
    <row r="26" spans="1:12" s="13" customFormat="1" ht="21" customHeight="1" x14ac:dyDescent="0.2">
      <c r="A26" s="1" t="s">
        <v>46</v>
      </c>
      <c r="B26" s="2" t="s">
        <v>47</v>
      </c>
      <c r="C26" s="3">
        <v>660</v>
      </c>
      <c r="D26" s="3">
        <v>77.88</v>
      </c>
      <c r="E26" s="4">
        <f t="shared" si="0"/>
        <v>0.11799999999999999</v>
      </c>
      <c r="F26" s="4">
        <f>(D26/D6)</f>
        <v>3.7624878798902557E-4</v>
      </c>
      <c r="G26" s="3">
        <v>564</v>
      </c>
      <c r="H26" s="3">
        <v>93.3</v>
      </c>
      <c r="I26" s="4">
        <f t="shared" si="2"/>
        <v>0.16542553191489362</v>
      </c>
      <c r="J26" s="4">
        <f>(H26/H6)</f>
        <v>4.3255430596452973E-4</v>
      </c>
      <c r="K26" s="4">
        <f t="shared" si="3"/>
        <v>0.83472668810289385</v>
      </c>
      <c r="L26" s="4">
        <f t="shared" si="4"/>
        <v>-4.7425531914893626E-2</v>
      </c>
    </row>
    <row r="27" spans="1:12" s="13" customFormat="1" ht="21" customHeight="1" x14ac:dyDescent="0.2">
      <c r="A27" s="1" t="s">
        <v>48</v>
      </c>
      <c r="B27" s="2" t="s">
        <v>49</v>
      </c>
      <c r="C27" s="3">
        <v>9260.7999999999993</v>
      </c>
      <c r="D27" s="3">
        <v>2129.7399999999998</v>
      </c>
      <c r="E27" s="4">
        <f t="shared" si="0"/>
        <v>0.22997365238424325</v>
      </c>
      <c r="F27" s="4">
        <f>(D27/D6)</f>
        <v>1.0289061295990592E-2</v>
      </c>
      <c r="G27" s="3">
        <v>10766</v>
      </c>
      <c r="H27" s="3">
        <v>2131.52</v>
      </c>
      <c r="I27" s="4">
        <f t="shared" si="2"/>
        <v>0.19798625301876277</v>
      </c>
      <c r="J27" s="4">
        <f>(H27/H6)</f>
        <v>9.8820809673045504E-3</v>
      </c>
      <c r="K27" s="4">
        <f t="shared" si="3"/>
        <v>0.99916491517790107</v>
      </c>
      <c r="L27" s="4">
        <f t="shared" si="4"/>
        <v>3.1987399365480479E-2</v>
      </c>
    </row>
    <row r="28" spans="1:12" s="13" customFormat="1" ht="21" customHeight="1" x14ac:dyDescent="0.2">
      <c r="A28" s="5" t="s">
        <v>50</v>
      </c>
      <c r="B28" s="6" t="s">
        <v>51</v>
      </c>
      <c r="C28" s="7">
        <f>SUM(C29:C32)</f>
        <v>53668.600000000006</v>
      </c>
      <c r="D28" s="7">
        <f>SUM(D29:D32)</f>
        <v>5262.13</v>
      </c>
      <c r="E28" s="8">
        <f t="shared" si="0"/>
        <v>9.804857961638648E-2</v>
      </c>
      <c r="F28" s="8">
        <f>(D28/D6)</f>
        <v>2.5422060024918994E-2</v>
      </c>
      <c r="G28" s="7">
        <f>SUM(G29:G32)</f>
        <v>84854.900000000009</v>
      </c>
      <c r="H28" s="7">
        <f>SUM(H29:H32)</f>
        <v>6169.61</v>
      </c>
      <c r="I28" s="8">
        <f t="shared" si="2"/>
        <v>7.2707763488024837E-2</v>
      </c>
      <c r="J28" s="8">
        <f>(H28/H6)</f>
        <v>2.8603337316418245E-2</v>
      </c>
      <c r="K28" s="8">
        <f t="shared" si="3"/>
        <v>0.85291128612667577</v>
      </c>
      <c r="L28" s="8">
        <f t="shared" si="4"/>
        <v>2.5340816128361643E-2</v>
      </c>
    </row>
    <row r="29" spans="1:12" s="13" customFormat="1" ht="21" customHeight="1" x14ac:dyDescent="0.2">
      <c r="A29" s="1" t="s">
        <v>52</v>
      </c>
      <c r="B29" s="2" t="s">
        <v>53</v>
      </c>
      <c r="C29" s="3">
        <v>12099.04</v>
      </c>
      <c r="D29" s="3">
        <v>86.57</v>
      </c>
      <c r="E29" s="4">
        <f t="shared" si="0"/>
        <v>7.1551131329427777E-3</v>
      </c>
      <c r="F29" s="4">
        <f>(D29/D6)</f>
        <v>4.1823135049062586E-4</v>
      </c>
      <c r="G29" s="3">
        <v>7871.14</v>
      </c>
      <c r="H29" s="3">
        <v>369.15</v>
      </c>
      <c r="I29" s="4">
        <f t="shared" si="2"/>
        <v>4.6899178517978334E-2</v>
      </c>
      <c r="J29" s="4">
        <f>(H29/H6)</f>
        <v>1.7114407507696264E-3</v>
      </c>
      <c r="K29" s="4">
        <f t="shared" si="3"/>
        <v>0.23451171610456453</v>
      </c>
      <c r="L29" s="4">
        <f t="shared" si="4"/>
        <v>-3.9744065385035554E-2</v>
      </c>
    </row>
    <row r="30" spans="1:12" s="13" customFormat="1" ht="21" customHeight="1" x14ac:dyDescent="0.2">
      <c r="A30" s="1" t="s">
        <v>54</v>
      </c>
      <c r="B30" s="2" t="s">
        <v>55</v>
      </c>
      <c r="C30" s="3">
        <v>3193.99</v>
      </c>
      <c r="D30" s="3"/>
      <c r="E30" s="4">
        <f t="shared" si="0"/>
        <v>0</v>
      </c>
      <c r="F30" s="4">
        <f>(D30/D6)</f>
        <v>0</v>
      </c>
      <c r="G30" s="3">
        <v>29157.95</v>
      </c>
      <c r="H30" s="3">
        <v>11.34</v>
      </c>
      <c r="I30" s="4">
        <f t="shared" si="2"/>
        <v>3.8891623039342613E-4</v>
      </c>
      <c r="J30" s="4">
        <f>(H30/H6)</f>
        <v>5.2574124647778856E-5</v>
      </c>
      <c r="K30" s="4">
        <f t="shared" si="3"/>
        <v>0</v>
      </c>
      <c r="L30" s="4">
        <f t="shared" si="4"/>
        <v>-3.8891623039342613E-4</v>
      </c>
    </row>
    <row r="31" spans="1:12" s="13" customFormat="1" ht="21" customHeight="1" x14ac:dyDescent="0.2">
      <c r="A31" s="1" t="s">
        <v>56</v>
      </c>
      <c r="B31" s="2" t="s">
        <v>57</v>
      </c>
      <c r="C31" s="3">
        <v>32735.63</v>
      </c>
      <c r="D31" s="3">
        <v>4134.84</v>
      </c>
      <c r="E31" s="4">
        <f t="shared" si="0"/>
        <v>0.12631007865130439</v>
      </c>
      <c r="F31" s="4">
        <f>(D31/D6)</f>
        <v>1.9975969934881131E-2</v>
      </c>
      <c r="G31" s="3">
        <v>36057.68</v>
      </c>
      <c r="H31" s="3">
        <v>3671.33</v>
      </c>
      <c r="I31" s="4">
        <f t="shared" si="2"/>
        <v>0.1018182534206305</v>
      </c>
      <c r="J31" s="4">
        <f>(H31/H6)</f>
        <v>1.702089603554938E-2</v>
      </c>
      <c r="K31" s="4">
        <f t="shared" si="3"/>
        <v>1.1262512495471668</v>
      </c>
      <c r="L31" s="14">
        <f t="shared" si="4"/>
        <v>2.4491825230673892E-2</v>
      </c>
    </row>
    <row r="32" spans="1:12" s="13" customFormat="1" ht="21" customHeight="1" x14ac:dyDescent="0.2">
      <c r="A32" s="1" t="s">
        <v>58</v>
      </c>
      <c r="B32" s="2" t="s">
        <v>59</v>
      </c>
      <c r="C32" s="3">
        <v>5639.94</v>
      </c>
      <c r="D32" s="3">
        <v>1040.72</v>
      </c>
      <c r="E32" s="4">
        <f t="shared" si="0"/>
        <v>0.18452678574594766</v>
      </c>
      <c r="F32" s="4">
        <f>(D32/D6)</f>
        <v>5.0278587395472356E-3</v>
      </c>
      <c r="G32" s="3">
        <v>11768.13</v>
      </c>
      <c r="H32" s="3">
        <v>2117.79</v>
      </c>
      <c r="I32" s="4">
        <f t="shared" si="2"/>
        <v>0.1799597727081533</v>
      </c>
      <c r="J32" s="4">
        <f>(H32/H6)</f>
        <v>9.8184264054514622E-3</v>
      </c>
      <c r="K32" s="4">
        <f t="shared" si="3"/>
        <v>0.49141794040013415</v>
      </c>
      <c r="L32" s="14">
        <f t="shared" si="4"/>
        <v>4.5670130377943596E-3</v>
      </c>
    </row>
    <row r="33" spans="1:12" s="13" customFormat="1" ht="21" customHeight="1" x14ac:dyDescent="0.2">
      <c r="A33" s="5" t="s">
        <v>60</v>
      </c>
      <c r="B33" s="6" t="s">
        <v>61</v>
      </c>
      <c r="C33" s="7">
        <f>SUM(C34:C37)</f>
        <v>595025.64</v>
      </c>
      <c r="D33" s="7">
        <f>SUM(D34:D37)</f>
        <v>116564.72</v>
      </c>
      <c r="E33" s="8">
        <f t="shared" si="0"/>
        <v>0.19589865068671664</v>
      </c>
      <c r="F33" s="8">
        <f>(D33/D6)</f>
        <v>0.56313988985978591</v>
      </c>
      <c r="G33" s="7">
        <f>SUM(G34:G37)</f>
        <v>677269.47000000009</v>
      </c>
      <c r="H33" s="7">
        <f>SUM(H34:H37)</f>
        <v>131925.58000000002</v>
      </c>
      <c r="I33" s="8">
        <f t="shared" si="2"/>
        <v>0.19479038380395325</v>
      </c>
      <c r="J33" s="8">
        <f>(H33/H6)</f>
        <v>0.61162891421080445</v>
      </c>
      <c r="K33" s="8">
        <f t="shared" si="3"/>
        <v>0.88356420339406494</v>
      </c>
      <c r="L33" s="15">
        <f t="shared" si="4"/>
        <v>1.1082668827633868E-3</v>
      </c>
    </row>
    <row r="34" spans="1:12" s="13" customFormat="1" ht="21" customHeight="1" x14ac:dyDescent="0.2">
      <c r="A34" s="1" t="s">
        <v>62</v>
      </c>
      <c r="B34" s="2" t="s">
        <v>63</v>
      </c>
      <c r="C34" s="3">
        <v>238907.22</v>
      </c>
      <c r="D34" s="3">
        <v>38691.440000000002</v>
      </c>
      <c r="E34" s="4">
        <f t="shared" ref="E34:E54" si="5">(D34/C34)</f>
        <v>0.16195174009391597</v>
      </c>
      <c r="F34" s="4">
        <f>(D34/D6)</f>
        <v>0.18692356709745897</v>
      </c>
      <c r="G34" s="3">
        <v>174635.31</v>
      </c>
      <c r="H34" s="3">
        <v>40113.440000000002</v>
      </c>
      <c r="I34" s="4">
        <f t="shared" ref="I34:I54" si="6">(H34/G34)</f>
        <v>0.22969833534810344</v>
      </c>
      <c r="J34" s="4">
        <f>(H34/H6)</f>
        <v>0.18597257448070534</v>
      </c>
      <c r="K34" s="4">
        <f t="shared" ref="K34:K54" si="7">(D34/H34)</f>
        <v>0.96455053468363716</v>
      </c>
      <c r="L34" s="14">
        <f t="shared" ref="L34:L54" si="8">(E34-I34)</f>
        <v>-6.7746595254187469E-2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279306.99</v>
      </c>
      <c r="D35" s="3">
        <v>62770.89</v>
      </c>
      <c r="E35" s="4">
        <f t="shared" si="5"/>
        <v>0.22473798453808835</v>
      </c>
      <c r="F35" s="4">
        <f>(D35/D6)</f>
        <v>0.30325463897653371</v>
      </c>
      <c r="G35" s="3">
        <v>415824.99</v>
      </c>
      <c r="H35" s="3">
        <v>75592.44</v>
      </c>
      <c r="I35" s="4">
        <f t="shared" si="6"/>
        <v>0.18178907429300967</v>
      </c>
      <c r="J35" s="4">
        <f>(H35/H6)</f>
        <v>0.35045911490209386</v>
      </c>
      <c r="K35" s="4">
        <f t="shared" si="7"/>
        <v>0.83038581635941366</v>
      </c>
      <c r="L35" s="14">
        <f t="shared" si="8"/>
        <v>4.2948910245078686E-2</v>
      </c>
    </row>
    <row r="36" spans="1:12" s="13" customFormat="1" ht="21" customHeight="1" x14ac:dyDescent="0.2">
      <c r="A36" s="1" t="s">
        <v>98</v>
      </c>
      <c r="B36" s="2">
        <v>703</v>
      </c>
      <c r="C36" s="3">
        <v>18913.009999999998</v>
      </c>
      <c r="D36" s="3">
        <v>4413.5600000000004</v>
      </c>
      <c r="E36" s="4">
        <f t="shared" si="5"/>
        <v>0.23336105675405452</v>
      </c>
      <c r="F36" s="4">
        <f>(D36/D7)</f>
        <v>0.16494097932538618</v>
      </c>
      <c r="G36" s="3">
        <v>26204.16</v>
      </c>
      <c r="H36" s="3">
        <v>5869.49</v>
      </c>
      <c r="I36" s="4">
        <f t="shared" si="6"/>
        <v>0.22399077093102773</v>
      </c>
      <c r="J36" s="4">
        <f>(H36/H7)</f>
        <v>0.21152893206808579</v>
      </c>
      <c r="K36" s="4">
        <f t="shared" si="7"/>
        <v>0.75194948794529004</v>
      </c>
      <c r="L36" s="14">
        <f t="shared" si="8"/>
        <v>9.3702858230267916E-3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57898.42</v>
      </c>
      <c r="D37" s="3">
        <v>10688.83</v>
      </c>
      <c r="E37" s="4">
        <f t="shared" si="5"/>
        <v>0.18461350067929316</v>
      </c>
      <c r="F37" s="4">
        <f>(D37/D6)</f>
        <v>5.1639179924508685E-2</v>
      </c>
      <c r="G37" s="3">
        <v>60605.01</v>
      </c>
      <c r="H37" s="3">
        <v>10350.209999999999</v>
      </c>
      <c r="I37" s="4">
        <f t="shared" si="6"/>
        <v>0.17078142549601094</v>
      </c>
      <c r="J37" s="4">
        <f>(H37/H6)</f>
        <v>4.7985293709937142E-2</v>
      </c>
      <c r="K37" s="4">
        <f t="shared" si="7"/>
        <v>1.0327162444047029</v>
      </c>
      <c r="L37" s="14">
        <f t="shared" si="8"/>
        <v>1.3832075183282222E-2</v>
      </c>
    </row>
    <row r="38" spans="1:12" s="13" customFormat="1" ht="21" customHeight="1" x14ac:dyDescent="0.2">
      <c r="A38" s="5" t="s">
        <v>68</v>
      </c>
      <c r="B38" s="6" t="s">
        <v>69</v>
      </c>
      <c r="C38" s="7">
        <f>SUM(C39:C41)</f>
        <v>123103.18</v>
      </c>
      <c r="D38" s="7">
        <f>SUM(D39:D41)</f>
        <v>29260</v>
      </c>
      <c r="E38" s="8">
        <f t="shared" si="5"/>
        <v>0.23768679249390634</v>
      </c>
      <c r="F38" s="8">
        <f>(D38/D6)</f>
        <v>0.1413590079167808</v>
      </c>
      <c r="G38" s="7">
        <f>SUM(G39:G41)</f>
        <v>122123.31999999999</v>
      </c>
      <c r="H38" s="7">
        <f>SUM(H39:H41)</f>
        <v>29741.54</v>
      </c>
      <c r="I38" s="8">
        <f t="shared" si="6"/>
        <v>0.24353694282140384</v>
      </c>
      <c r="J38" s="8">
        <f>(H38/H6)</f>
        <v>0.13788672232600538</v>
      </c>
      <c r="K38" s="8">
        <f t="shared" si="7"/>
        <v>0.98380917733244477</v>
      </c>
      <c r="L38" s="15">
        <f t="shared" si="8"/>
        <v>-5.8501503274974997E-3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79545.94</v>
      </c>
      <c r="D39" s="3">
        <v>19554.36</v>
      </c>
      <c r="E39" s="4">
        <f t="shared" si="5"/>
        <v>0.24582473976673103</v>
      </c>
      <c r="F39" s="4">
        <f>(D39/D6)</f>
        <v>9.4469751539561914E-2</v>
      </c>
      <c r="G39" s="3">
        <v>81203.12</v>
      </c>
      <c r="H39" s="3">
        <v>20309.91</v>
      </c>
      <c r="I39" s="4">
        <f t="shared" si="6"/>
        <v>0.25011243410351724</v>
      </c>
      <c r="J39" s="4">
        <f>(H39/H6)</f>
        <v>9.4160118159186096E-2</v>
      </c>
      <c r="K39" s="4">
        <f t="shared" si="7"/>
        <v>0.96279894888751361</v>
      </c>
      <c r="L39" s="14">
        <f t="shared" si="8"/>
        <v>-4.2876943367862186E-3</v>
      </c>
    </row>
    <row r="40" spans="1:12" s="13" customFormat="1" ht="21" customHeight="1" x14ac:dyDescent="0.2">
      <c r="A40" s="1" t="s">
        <v>72</v>
      </c>
      <c r="B40" s="2" t="s">
        <v>73</v>
      </c>
      <c r="C40" s="3">
        <v>451.18</v>
      </c>
      <c r="D40" s="3">
        <v>86.11</v>
      </c>
      <c r="E40" s="4">
        <f t="shared" si="5"/>
        <v>0.19085509109446341</v>
      </c>
      <c r="F40" s="4">
        <f>(D40/D6)</f>
        <v>4.1600902842494855E-4</v>
      </c>
      <c r="G40" s="3">
        <v>759.7</v>
      </c>
      <c r="H40" s="3">
        <v>92.16</v>
      </c>
      <c r="I40" s="4">
        <f t="shared" si="6"/>
        <v>0.12131104383309199</v>
      </c>
      <c r="J40" s="4">
        <f>(H40/H6)</f>
        <v>4.2726907650258371E-4</v>
      </c>
      <c r="K40" s="4">
        <f t="shared" si="7"/>
        <v>0.93435329861111116</v>
      </c>
      <c r="L40" s="14">
        <f t="shared" si="8"/>
        <v>6.9544047261371422E-2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43106.06</v>
      </c>
      <c r="D41" s="3">
        <v>9619.5300000000007</v>
      </c>
      <c r="E41" s="4">
        <f t="shared" si="5"/>
        <v>0.22315957431507313</v>
      </c>
      <c r="F41" s="4">
        <f>(D41/D6)</f>
        <v>4.6473247348793933E-2</v>
      </c>
      <c r="G41" s="3">
        <v>40160.5</v>
      </c>
      <c r="H41" s="3">
        <v>9339.4699999999993</v>
      </c>
      <c r="I41" s="4">
        <f t="shared" si="6"/>
        <v>0.23255362856538139</v>
      </c>
      <c r="J41" s="4">
        <f>(H41/H6)</f>
        <v>4.3299335090316686E-2</v>
      </c>
      <c r="K41" s="4">
        <f t="shared" si="7"/>
        <v>1.0299867123080861</v>
      </c>
      <c r="L41" s="14">
        <f t="shared" si="8"/>
        <v>-9.3940542503082591E-3</v>
      </c>
    </row>
    <row r="42" spans="1:12" s="13" customFormat="1" ht="21" customHeight="1" x14ac:dyDescent="0.2">
      <c r="A42" s="5" t="s">
        <v>76</v>
      </c>
      <c r="B42" s="6" t="s">
        <v>77</v>
      </c>
      <c r="C42" s="7">
        <f>SUM(C43:C46)</f>
        <v>36050.83</v>
      </c>
      <c r="D42" s="7">
        <f>SUM(D43:D46)</f>
        <v>4537.1499999999996</v>
      </c>
      <c r="E42" s="8">
        <f t="shared" si="5"/>
        <v>0.12585424524206515</v>
      </c>
      <c r="F42" s="8">
        <f>(D42/D6)</f>
        <v>2.1919583826712986E-2</v>
      </c>
      <c r="G42" s="7">
        <f>SUM(G43:G46)</f>
        <v>23430.899999999998</v>
      </c>
      <c r="H42" s="7">
        <f>SUM(H43:H46)</f>
        <v>3266.9300000000003</v>
      </c>
      <c r="I42" s="8">
        <f t="shared" si="6"/>
        <v>0.13942827633594956</v>
      </c>
      <c r="J42" s="8">
        <f>(H42/H6)</f>
        <v>1.5146030426416948E-2</v>
      </c>
      <c r="K42" s="8">
        <f t="shared" si="7"/>
        <v>1.3888115141738573</v>
      </c>
      <c r="L42" s="8">
        <f t="shared" si="8"/>
        <v>-1.3574031093884414E-2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8300</v>
      </c>
      <c r="D43" s="3">
        <v>1977.15</v>
      </c>
      <c r="E43" s="4">
        <f t="shared" si="5"/>
        <v>0.23821084337349399</v>
      </c>
      <c r="F43" s="4">
        <f>(D43/D6)</f>
        <v>9.5518784177260133E-3</v>
      </c>
      <c r="G43" s="3">
        <v>6000</v>
      </c>
      <c r="H43" s="3">
        <v>1701.97</v>
      </c>
      <c r="I43" s="4">
        <f t="shared" si="6"/>
        <v>0.28366166666666665</v>
      </c>
      <c r="J43" s="4">
        <f>(H43/H6)</f>
        <v>7.8906157783756783E-3</v>
      </c>
      <c r="K43" s="4">
        <f t="shared" si="7"/>
        <v>1.1616832259087999</v>
      </c>
      <c r="L43" s="4">
        <f t="shared" si="8"/>
        <v>-4.5450823293172654E-2</v>
      </c>
    </row>
    <row r="44" spans="1:12" s="13" customFormat="1" ht="21" customHeight="1" x14ac:dyDescent="0.2">
      <c r="A44" s="1" t="s">
        <v>80</v>
      </c>
      <c r="B44" s="2" t="s">
        <v>81</v>
      </c>
      <c r="C44" s="3">
        <v>9821.83</v>
      </c>
      <c r="D44" s="3">
        <v>1696.48</v>
      </c>
      <c r="E44" s="4">
        <f t="shared" si="5"/>
        <v>0.17272544933072553</v>
      </c>
      <c r="F44" s="4">
        <f>(D44/D6)</f>
        <v>8.195923778218055E-3</v>
      </c>
      <c r="G44" s="3">
        <v>910</v>
      </c>
      <c r="H44" s="3">
        <v>626.16</v>
      </c>
      <c r="I44" s="4">
        <f t="shared" si="6"/>
        <v>0.68808791208791209</v>
      </c>
      <c r="J44" s="4">
        <f>(H44/H6)</f>
        <v>2.9029818244667733E-3</v>
      </c>
      <c r="K44" s="4">
        <f t="shared" si="7"/>
        <v>2.7093394659511949</v>
      </c>
      <c r="L44" s="4">
        <f t="shared" si="8"/>
        <v>-0.51536246275718656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16694.7</v>
      </c>
      <c r="D45" s="3">
        <v>584.94000000000005</v>
      </c>
      <c r="E45" s="4">
        <f t="shared" si="5"/>
        <v>3.5037466980538737E-2</v>
      </c>
      <c r="F45" s="4">
        <f>(D45/D6)</f>
        <v>2.8259240632550159E-3</v>
      </c>
      <c r="G45" s="3">
        <v>15443.6</v>
      </c>
      <c r="H45" s="3">
        <v>689.47</v>
      </c>
      <c r="I45" s="4">
        <f t="shared" si="6"/>
        <v>4.4644383433914372E-2</v>
      </c>
      <c r="J45" s="4">
        <f>(H45/H6)</f>
        <v>3.1964975062525654E-3</v>
      </c>
      <c r="K45" s="4">
        <f t="shared" si="7"/>
        <v>0.84839079292790121</v>
      </c>
      <c r="L45" s="14">
        <f t="shared" si="8"/>
        <v>-9.6069164533756357E-3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1234.3</v>
      </c>
      <c r="D46" s="3">
        <v>278.58</v>
      </c>
      <c r="E46" s="4">
        <f t="shared" si="5"/>
        <v>0.2256987766345297</v>
      </c>
      <c r="F46" s="4">
        <f>(D46/D6)</f>
        <v>1.3458575675139026E-3</v>
      </c>
      <c r="G46" s="3">
        <v>1077.3</v>
      </c>
      <c r="H46" s="3">
        <v>249.33</v>
      </c>
      <c r="I46" s="4">
        <f t="shared" si="6"/>
        <v>0.23143971038707883</v>
      </c>
      <c r="J46" s="4">
        <f>(H46/H6)</f>
        <v>1.1559353173219316E-3</v>
      </c>
      <c r="K46" s="4">
        <f t="shared" si="7"/>
        <v>1.1173144025989652</v>
      </c>
      <c r="L46" s="14">
        <f t="shared" si="8"/>
        <v>-5.7409337525491377E-3</v>
      </c>
    </row>
    <row r="47" spans="1:12" s="13" customFormat="1" ht="21" customHeight="1" x14ac:dyDescent="0.2">
      <c r="A47" s="5" t="s">
        <v>86</v>
      </c>
      <c r="B47" s="6" t="s">
        <v>87</v>
      </c>
      <c r="C47" s="7">
        <f>SUM(C48:C50)</f>
        <v>15719.73</v>
      </c>
      <c r="D47" s="7">
        <f>SUM(D48:D50)</f>
        <v>5028.3099999999995</v>
      </c>
      <c r="E47" s="8">
        <f t="shared" si="5"/>
        <v>0.31987254234010376</v>
      </c>
      <c r="F47" s="8">
        <f>(D47/D6)</f>
        <v>2.4292444056665342E-2</v>
      </c>
      <c r="G47" s="7">
        <f t="shared" ref="G47:H47" si="9">SUM(G48:G50)</f>
        <v>3502.5</v>
      </c>
      <c r="H47" s="7">
        <f t="shared" si="9"/>
        <v>1733.62</v>
      </c>
      <c r="I47" s="8">
        <f t="shared" si="6"/>
        <v>0.49496645253390431</v>
      </c>
      <c r="J47" s="8">
        <f>(H47/H6)</f>
        <v>8.0373504384375991E-3</v>
      </c>
      <c r="K47" s="8">
        <f t="shared" si="7"/>
        <v>2.9004683840749412</v>
      </c>
      <c r="L47" s="15">
        <f t="shared" si="8"/>
        <v>-0.17509391019380055</v>
      </c>
    </row>
    <row r="48" spans="1:12" s="27" customFormat="1" ht="21" customHeight="1" x14ac:dyDescent="0.2">
      <c r="A48" s="24" t="s">
        <v>105</v>
      </c>
      <c r="B48" s="25">
        <v>1101</v>
      </c>
      <c r="C48" s="26">
        <v>12289.52</v>
      </c>
      <c r="D48" s="26">
        <v>2784.48</v>
      </c>
      <c r="E48" s="8">
        <f t="shared" ref="E48" si="10">(D48/C48)</f>
        <v>0.22657353582564657</v>
      </c>
      <c r="F48" s="8">
        <f>(D48/D7)</f>
        <v>0.10405995570739976</v>
      </c>
      <c r="G48" s="26"/>
      <c r="H48" s="26"/>
      <c r="I48" s="8" t="e">
        <f t="shared" ref="I48" si="11">(H48/G48)</f>
        <v>#DIV/0!</v>
      </c>
      <c r="J48" s="8">
        <f>(H48/H7)</f>
        <v>0</v>
      </c>
      <c r="K48" s="8" t="e">
        <f t="shared" ref="K48" si="12">(D48/H48)</f>
        <v>#DIV/0!</v>
      </c>
      <c r="L48" s="15" t="e">
        <f t="shared" ref="L48" si="13">(E48-I48)</f>
        <v>#DIV/0!</v>
      </c>
    </row>
    <row r="49" spans="1:12" s="13" customFormat="1" ht="21" customHeight="1" x14ac:dyDescent="0.2">
      <c r="A49" s="1" t="s">
        <v>88</v>
      </c>
      <c r="B49" s="2" t="s">
        <v>89</v>
      </c>
      <c r="C49" s="3">
        <v>2305.9</v>
      </c>
      <c r="D49" s="3">
        <v>1962.75</v>
      </c>
      <c r="E49" s="4">
        <f t="shared" si="5"/>
        <v>0.85118608786157246</v>
      </c>
      <c r="F49" s="4">
        <f>(D49/D6)</f>
        <v>9.4823100748004617E-3</v>
      </c>
      <c r="G49" s="3">
        <v>2342</v>
      </c>
      <c r="H49" s="3">
        <v>1458</v>
      </c>
      <c r="I49" s="4">
        <f t="shared" si="6"/>
        <v>0.62254483347566181</v>
      </c>
      <c r="J49" s="4">
        <f>(H49/H6)</f>
        <v>6.7595303118572819E-3</v>
      </c>
      <c r="K49" s="4">
        <f t="shared" si="7"/>
        <v>1.3461934156378601</v>
      </c>
      <c r="L49" s="4">
        <f t="shared" si="8"/>
        <v>0.22864125438591065</v>
      </c>
    </row>
    <row r="50" spans="1:12" s="13" customFormat="1" ht="21" customHeight="1" x14ac:dyDescent="0.2">
      <c r="A50" s="16" t="s">
        <v>101</v>
      </c>
      <c r="B50" s="2">
        <v>1103</v>
      </c>
      <c r="C50" s="3">
        <v>1124.31</v>
      </c>
      <c r="D50" s="3">
        <v>281.08</v>
      </c>
      <c r="E50" s="4">
        <f t="shared" si="5"/>
        <v>0.25000222358602164</v>
      </c>
      <c r="F50" s="4">
        <f>(D50/D7)</f>
        <v>1.0504357133193962E-2</v>
      </c>
      <c r="G50" s="3">
        <v>1160.5</v>
      </c>
      <c r="H50" s="3">
        <v>275.62</v>
      </c>
      <c r="I50" s="4">
        <f t="shared" si="6"/>
        <v>0.23750107712193019</v>
      </c>
      <c r="J50" s="4">
        <f>(H50/H7)</f>
        <v>9.9329931998531056E-3</v>
      </c>
      <c r="K50" s="4">
        <f t="shared" si="7"/>
        <v>1.0198098831724838</v>
      </c>
      <c r="L50" s="4">
        <f t="shared" si="8"/>
        <v>1.250114646409145E-2</v>
      </c>
    </row>
    <row r="51" spans="1:12" s="13" customFormat="1" ht="21" customHeight="1" x14ac:dyDescent="0.2">
      <c r="A51" s="5" t="s">
        <v>90</v>
      </c>
      <c r="B51" s="6" t="s">
        <v>91</v>
      </c>
      <c r="C51" s="7">
        <f>SUM(C52:C52)</f>
        <v>5761.9</v>
      </c>
      <c r="D51" s="7">
        <f>SUM(D52:D52)</f>
        <v>1378.63</v>
      </c>
      <c r="E51" s="8">
        <f t="shared" si="5"/>
        <v>0.23926656137732349</v>
      </c>
      <c r="F51" s="8">
        <f>(D51/D6)</f>
        <v>6.6603475421842624E-3</v>
      </c>
      <c r="G51" s="7">
        <f>SUM(G52:G52)</f>
        <v>4343.5</v>
      </c>
      <c r="H51" s="7">
        <f>SUM(H52:H52)</f>
        <v>1081.1500000000001</v>
      </c>
      <c r="I51" s="8">
        <f t="shared" si="6"/>
        <v>0.24891216760676876</v>
      </c>
      <c r="J51" s="8">
        <f>(H51/H6)</f>
        <v>5.0123910813885467E-3</v>
      </c>
      <c r="K51" s="8">
        <f t="shared" si="7"/>
        <v>1.2751514590944828</v>
      </c>
      <c r="L51" s="15">
        <f t="shared" si="8"/>
        <v>-9.6456062294452694E-3</v>
      </c>
    </row>
    <row r="52" spans="1:12" s="13" customFormat="1" ht="21" customHeight="1" x14ac:dyDescent="0.2">
      <c r="A52" s="1" t="s">
        <v>92</v>
      </c>
      <c r="B52" s="2" t="s">
        <v>93</v>
      </c>
      <c r="C52" s="3">
        <v>5761.9</v>
      </c>
      <c r="D52" s="3">
        <v>1378.63</v>
      </c>
      <c r="E52" s="4">
        <f t="shared" si="5"/>
        <v>0.23926656137732349</v>
      </c>
      <c r="F52" s="4">
        <f>(D52/D6)</f>
        <v>6.6603475421842624E-3</v>
      </c>
      <c r="G52" s="3">
        <v>4343.5</v>
      </c>
      <c r="H52" s="3">
        <v>1081.1500000000001</v>
      </c>
      <c r="I52" s="4">
        <f t="shared" si="6"/>
        <v>0.24891216760676876</v>
      </c>
      <c r="J52" s="4">
        <f>(H52/H6)</f>
        <v>5.0123910813885467E-3</v>
      </c>
      <c r="K52" s="4">
        <f t="shared" si="7"/>
        <v>1.2751514590944828</v>
      </c>
      <c r="L52" s="4">
        <f t="shared" si="8"/>
        <v>-9.6456062294452694E-3</v>
      </c>
    </row>
    <row r="53" spans="1:12" s="13" customFormat="1" ht="41.1" customHeight="1" x14ac:dyDescent="0.2">
      <c r="A53" s="5" t="s">
        <v>94</v>
      </c>
      <c r="B53" s="6" t="s">
        <v>95</v>
      </c>
      <c r="C53" s="7">
        <f>SUM(C54:C54)</f>
        <v>16.25</v>
      </c>
      <c r="D53" s="7">
        <f>SUM(D54:D54)</f>
        <v>3.98</v>
      </c>
      <c r="E53" s="8">
        <f t="shared" si="5"/>
        <v>0.24492307692307691</v>
      </c>
      <c r="F53" s="8">
        <f>(D53/D6)</f>
        <v>1.9227917003034434E-5</v>
      </c>
      <c r="G53" s="7">
        <f>SUM(G54:G54)</f>
        <v>11</v>
      </c>
      <c r="H53" s="7">
        <f>SUM(H54:H54)</f>
        <v>2.71</v>
      </c>
      <c r="I53" s="8">
        <f t="shared" si="6"/>
        <v>0.24636363636363637</v>
      </c>
      <c r="J53" s="8">
        <f>(H53/H6)</f>
        <v>1.2564010387608527E-5</v>
      </c>
      <c r="K53" s="8">
        <f t="shared" si="7"/>
        <v>1.4686346863468636</v>
      </c>
      <c r="L53" s="8">
        <f t="shared" si="8"/>
        <v>-1.4405594405594579E-3</v>
      </c>
    </row>
    <row r="54" spans="1:12" s="13" customFormat="1" ht="21" customHeight="1" x14ac:dyDescent="0.2">
      <c r="A54" s="1" t="s">
        <v>96</v>
      </c>
      <c r="B54" s="2" t="s">
        <v>97</v>
      </c>
      <c r="C54" s="3">
        <v>16.25</v>
      </c>
      <c r="D54" s="3">
        <v>3.98</v>
      </c>
      <c r="E54" s="4">
        <f t="shared" si="5"/>
        <v>0.24492307692307691</v>
      </c>
      <c r="F54" s="4">
        <f>(D54/D6)</f>
        <v>1.9227917003034434E-5</v>
      </c>
      <c r="G54" s="3">
        <v>11</v>
      </c>
      <c r="H54" s="3">
        <v>2.71</v>
      </c>
      <c r="I54" s="4">
        <f t="shared" si="6"/>
        <v>0.24636363636363637</v>
      </c>
      <c r="J54" s="4">
        <f>(H54/H6)</f>
        <v>1.2564010387608527E-5</v>
      </c>
      <c r="K54" s="4">
        <f t="shared" si="7"/>
        <v>1.4686346863468636</v>
      </c>
      <c r="L54" s="4">
        <f t="shared" si="8"/>
        <v>-1.4405594405594579E-3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2026-04-23T13:21:40Z</cp:lastPrinted>
  <dcterms:created xsi:type="dcterms:W3CDTF">2017-03-10T06:35:34Z</dcterms:created>
  <dcterms:modified xsi:type="dcterms:W3CDTF">2026-04-23T13:22:07Z</dcterms:modified>
</cp:coreProperties>
</file>