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сент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H18" i="1" l="1"/>
  <c r="G18" i="1"/>
  <c r="D18" i="1"/>
  <c r="C18" i="1"/>
  <c r="E13" i="1" l="1"/>
  <c r="K51" i="1"/>
  <c r="I51" i="1"/>
  <c r="H49" i="1" l="1"/>
  <c r="G49" i="1"/>
  <c r="D49" i="1"/>
  <c r="C49" i="1"/>
  <c r="E51" i="1"/>
  <c r="L51" i="1" s="1"/>
  <c r="K34" i="1"/>
  <c r="J34" i="1"/>
  <c r="I34" i="1"/>
  <c r="F34" i="1"/>
  <c r="E34" i="1"/>
  <c r="H33" i="1"/>
  <c r="G33" i="1"/>
  <c r="D33" i="1"/>
  <c r="C33" i="1"/>
  <c r="E33" i="1" s="1"/>
  <c r="K33" i="1" l="1"/>
  <c r="L34" i="1"/>
  <c r="I33" i="1"/>
  <c r="L33" i="1"/>
  <c r="K23" i="1"/>
  <c r="E23" i="1"/>
  <c r="E14" i="1"/>
  <c r="I38" i="1"/>
  <c r="K38" i="1" l="1"/>
  <c r="E38" i="1" l="1"/>
  <c r="L38" i="1" s="1"/>
  <c r="H54" i="1"/>
  <c r="H52" i="1"/>
  <c r="H44" i="1"/>
  <c r="H40" i="1"/>
  <c r="H35" i="1"/>
  <c r="H28" i="1"/>
  <c r="H22" i="1"/>
  <c r="H16" i="1"/>
  <c r="H7" i="1"/>
  <c r="J51" i="1" s="1"/>
  <c r="G54" i="1"/>
  <c r="G52" i="1"/>
  <c r="G44" i="1"/>
  <c r="G40" i="1"/>
  <c r="G35" i="1"/>
  <c r="G28" i="1"/>
  <c r="G22" i="1"/>
  <c r="G16" i="1"/>
  <c r="G7" i="1"/>
  <c r="D54" i="1"/>
  <c r="D52" i="1"/>
  <c r="D44" i="1"/>
  <c r="D40" i="1"/>
  <c r="D35" i="1"/>
  <c r="D28" i="1"/>
  <c r="D22" i="1"/>
  <c r="D16" i="1"/>
  <c r="D7" i="1"/>
  <c r="F51" i="1" s="1"/>
  <c r="C54" i="1"/>
  <c r="C52" i="1"/>
  <c r="C44" i="1"/>
  <c r="C40" i="1"/>
  <c r="C35" i="1"/>
  <c r="C28" i="1"/>
  <c r="C22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7" i="1"/>
  <c r="E36" i="1"/>
  <c r="E32" i="1"/>
  <c r="E31" i="1"/>
  <c r="E30" i="1"/>
  <c r="E29" i="1"/>
  <c r="E27" i="1"/>
  <c r="E26" i="1"/>
  <c r="E25" i="1"/>
  <c r="E24" i="1"/>
  <c r="E20" i="1"/>
  <c r="E19" i="1"/>
  <c r="E17" i="1"/>
  <c r="E15" i="1"/>
  <c r="E12" i="1"/>
  <c r="E11" i="1"/>
  <c r="E10" i="1"/>
  <c r="E9" i="1"/>
  <c r="E8" i="1"/>
  <c r="I55" i="1"/>
  <c r="I53" i="1"/>
  <c r="I50" i="1"/>
  <c r="I48" i="1"/>
  <c r="I47" i="1"/>
  <c r="I46" i="1"/>
  <c r="I45" i="1"/>
  <c r="I43" i="1"/>
  <c r="I42" i="1"/>
  <c r="I41" i="1"/>
  <c r="I39" i="1"/>
  <c r="I37" i="1"/>
  <c r="I36" i="1"/>
  <c r="I32" i="1"/>
  <c r="I31" i="1"/>
  <c r="I30" i="1"/>
  <c r="I29" i="1"/>
  <c r="I27" i="1"/>
  <c r="I26" i="1"/>
  <c r="I25" i="1"/>
  <c r="I24" i="1"/>
  <c r="I23" i="1"/>
  <c r="I20" i="1"/>
  <c r="I19" i="1"/>
  <c r="I17" i="1"/>
  <c r="I15" i="1"/>
  <c r="I14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7" i="1"/>
  <c r="K36" i="1"/>
  <c r="K32" i="1"/>
  <c r="K31" i="1"/>
  <c r="K30" i="1"/>
  <c r="K29" i="1"/>
  <c r="K27" i="1"/>
  <c r="K26" i="1"/>
  <c r="K25" i="1"/>
  <c r="K24" i="1"/>
  <c r="K20" i="1"/>
  <c r="K19" i="1"/>
  <c r="K17" i="1"/>
  <c r="K15" i="1"/>
  <c r="K14" i="1"/>
  <c r="K12" i="1"/>
  <c r="K11" i="1"/>
  <c r="K10" i="1"/>
  <c r="K9" i="1"/>
  <c r="K8" i="1"/>
  <c r="C6" i="1" l="1"/>
  <c r="G6" i="1"/>
  <c r="H6" i="1"/>
  <c r="J33" i="1"/>
  <c r="F33" i="1"/>
  <c r="D6" i="1"/>
  <c r="F29" i="1" s="1"/>
  <c r="F23" i="1"/>
  <c r="L9" i="1"/>
  <c r="F38" i="1"/>
  <c r="J38" i="1"/>
  <c r="J54" i="1"/>
  <c r="L11" i="1"/>
  <c r="L23" i="1"/>
  <c r="L31" i="1"/>
  <c r="K54" i="1"/>
  <c r="L26" i="1"/>
  <c r="L43" i="1"/>
  <c r="L17" i="1"/>
  <c r="L39" i="1"/>
  <c r="L30" i="1"/>
  <c r="L42" i="1"/>
  <c r="L47" i="1"/>
  <c r="L55" i="1"/>
  <c r="L20" i="1"/>
  <c r="L14" i="1"/>
  <c r="L15" i="1"/>
  <c r="L10" i="1"/>
  <c r="L48" i="1"/>
  <c r="L53" i="1"/>
  <c r="L50" i="1"/>
  <c r="L46" i="1"/>
  <c r="L45" i="1"/>
  <c r="L41" i="1"/>
  <c r="L36" i="1"/>
  <c r="L32" i="1"/>
  <c r="L29" i="1"/>
  <c r="L27" i="1"/>
  <c r="L25" i="1"/>
  <c r="E54" i="1"/>
  <c r="K16" i="1"/>
  <c r="K7" i="1"/>
  <c r="E28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5" i="1"/>
  <c r="K35" i="1"/>
  <c r="E35" i="1"/>
  <c r="I28" i="1"/>
  <c r="K28" i="1"/>
  <c r="I22" i="1"/>
  <c r="K22" i="1"/>
  <c r="E22" i="1"/>
  <c r="I18" i="1"/>
  <c r="K18" i="1"/>
  <c r="E18" i="1"/>
  <c r="I16" i="1"/>
  <c r="I7" i="1"/>
  <c r="E7" i="1"/>
  <c r="L37" i="1"/>
  <c r="L24" i="1"/>
  <c r="L19" i="1"/>
  <c r="L12" i="1"/>
  <c r="L8" i="1"/>
  <c r="F47" i="1" l="1"/>
  <c r="L16" i="1"/>
  <c r="F17" i="1"/>
  <c r="F28" i="1"/>
  <c r="J25" i="1"/>
  <c r="J27" i="1"/>
  <c r="J41" i="1"/>
  <c r="J47" i="1"/>
  <c r="J19" i="1"/>
  <c r="J52" i="1"/>
  <c r="J26" i="1"/>
  <c r="J50" i="1"/>
  <c r="J53" i="1"/>
  <c r="J40" i="1"/>
  <c r="J45" i="1"/>
  <c r="J55" i="1"/>
  <c r="J8" i="1"/>
  <c r="J9" i="1"/>
  <c r="J30" i="1"/>
  <c r="J32" i="1"/>
  <c r="J20" i="1"/>
  <c r="J18" i="1"/>
  <c r="J7" i="1"/>
  <c r="J15" i="1"/>
  <c r="J49" i="1"/>
  <c r="J31" i="1"/>
  <c r="J42" i="1"/>
  <c r="J24" i="1"/>
  <c r="J35" i="1"/>
  <c r="J12" i="1"/>
  <c r="J36" i="1"/>
  <c r="J29" i="1"/>
  <c r="J10" i="1"/>
  <c r="J23" i="1"/>
  <c r="J48" i="1"/>
  <c r="I6" i="1"/>
  <c r="J37" i="1"/>
  <c r="J22" i="1"/>
  <c r="J46" i="1"/>
  <c r="J28" i="1"/>
  <c r="J43" i="1"/>
  <c r="J16" i="1"/>
  <c r="J44" i="1"/>
  <c r="J17" i="1"/>
  <c r="J39" i="1"/>
  <c r="J14" i="1"/>
  <c r="J11" i="1"/>
  <c r="L54" i="1"/>
  <c r="F45" i="1"/>
  <c r="F15" i="1"/>
  <c r="F36" i="1"/>
  <c r="F46" i="1"/>
  <c r="F53" i="1"/>
  <c r="F41" i="1"/>
  <c r="F16" i="1"/>
  <c r="F35" i="1"/>
  <c r="K6" i="1"/>
  <c r="F11" i="1"/>
  <c r="F20" i="1"/>
  <c r="F32" i="1"/>
  <c r="F9" i="1"/>
  <c r="F40" i="1"/>
  <c r="F10" i="1"/>
  <c r="F27" i="1"/>
  <c r="F50" i="1"/>
  <c r="F19" i="1"/>
  <c r="F43" i="1"/>
  <c r="F44" i="1"/>
  <c r="F26" i="1"/>
  <c r="F14" i="1"/>
  <c r="F49" i="1"/>
  <c r="F31" i="1"/>
  <c r="F55" i="1"/>
  <c r="F8" i="1"/>
  <c r="F52" i="1"/>
  <c r="E6" i="1"/>
  <c r="F48" i="1"/>
  <c r="F30" i="1"/>
  <c r="F18" i="1"/>
  <c r="F54" i="1"/>
  <c r="F37" i="1"/>
  <c r="F22" i="1"/>
  <c r="F7" i="1"/>
  <c r="F42" i="1"/>
  <c r="F24" i="1"/>
  <c r="F12" i="1"/>
  <c r="F39" i="1"/>
  <c r="F25" i="1"/>
  <c r="L28" i="1"/>
  <c r="L52" i="1"/>
  <c r="L49" i="1"/>
  <c r="L44" i="1"/>
  <c r="L40" i="1"/>
  <c r="L35" i="1"/>
  <c r="L22" i="1"/>
  <c r="L18" i="1"/>
  <c r="L7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<sst xmlns="http://schemas.openxmlformats.org/spreadsheetml/2006/main" count="109" uniqueCount="109">
  <si>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</si>
  <si>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</si>
  <si>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</si>
  <si>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</si>
  <si>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</si>
  <si>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</si>
  <si>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</si>
  <si>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</si>
  <si>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</si>
  <si>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</si>
  <si>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</si>
  <si>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</si>
  <si>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</si>
  <si>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</si>
  <si>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</si>
  <si>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</si>
  <si>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</si>
  <si>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</si>
  <si>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</si>
  <si>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</si>
  <si>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</si>
  <si>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</si>
  <si>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</si>
  <si>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</si>
  <si>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</si>
  <si>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</si>
  <si>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</si>
  <si>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</si>
  <si>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</si>
  <si>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</si>
  <si>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</si>
  <si>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</si>
  <si>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</si>
  <si>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</si>
  <si>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</si>
  <si>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</si>
  <si>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</si>
  <si>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</si>
  <si>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</si>
  <si>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</si>
  <si>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</si>
  <si>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</si>
  <si>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</si>
  <si>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</si>
  <si>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</si>
  <si>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</si>
  <si>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</si>
  <si>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</si>
  <si>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</si>
  <si>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</si>
  <si>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</si>
  <si>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</si>
  <si>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</si>
  <si>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</si>
  <si>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</si>
  <si>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</si>
  <si>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</si>
  <si>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</si>
  <si>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</si>
  <si>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</si>
  <si>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</si>
  <si>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</si>
  <si>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</si>
  <si>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</si>
  <si>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</si>
  <si>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</si>
  <si>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</si>
  <si>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</si>
  <si>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</si>
  <si>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</si>
  <si>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</si>
  <si>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</si>
  <si>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</si>
  <si>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</si>
  <si>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</si>
  <si>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</si>
  <si>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</si>
  <si>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</si>
  <si>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</si>
  <si>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</si>
  <si>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</si>
  <si>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</si>
  <si>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</si>
  <si>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</si>
  <si>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</si>
  <si>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</si>
  <si>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</si>
  <si>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</si>
  <si>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</si>
  <si>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</si>
  <si>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</si>
  <si>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</si>
  <si>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</si>
  <si>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</si>
  <si>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</si>
  <si>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</si>
  <si>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</si>
  <si>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</si>
  <si>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</si>
  <si>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</si>
  <si>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</si>
  <si>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округа)</t>
  </si>
  <si>
    <t>Обеспечение проведения выборов и референдумов</t>
  </si>
  <si>
    <t>ОХРАНА ОКРУЖАЮЩЕЙ СРЕДЫ</t>
  </si>
  <si>
    <t>Спорт высших достижений</t>
  </si>
  <si>
    <t>Охрана объектов растительного и животного мира и среды их обитания</t>
  </si>
  <si>
    <t>Информация об исполнении за январь-сентябрь месяц 2025 года, 2024 года в разрезе разделов, подразделов классификации расходов</t>
  </si>
  <si>
    <t>за январь-сентябрь месяц 2025 года</t>
  </si>
  <si>
    <t>Другие вопросы в области национальной безопасности и правоохранительной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</si>
</sst>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workbookViewId="0">
      <selection activeCell="A39" sqref="A39:XFD39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0" t="s">
        <v>101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ht="21.75" customHeight="1" x14ac:dyDescent="0.2">
      <c r="A2" s="18" t="s">
        <v>106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 x14ac:dyDescent="0.2">
      <c r="A4" s="22" t="s">
        <v>0</v>
      </c>
      <c r="B4" s="23" t="s">
        <v>1</v>
      </c>
      <c r="C4" s="25" t="s">
        <v>107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3" customFormat="1" ht="83.1" customHeight="1" x14ac:dyDescent="0.2">
      <c r="A5" s="22"/>
      <c r="B5" s="23"/>
      <c r="C5" s="24" t="s">
        <v>3</v>
      </c>
      <c r="D5" s="24" t="s">
        <v>4</v>
      </c>
      <c r="E5" s="25" t="s">
        <v>5</v>
      </c>
      <c r="F5" s="25" t="s">
        <v>6</v>
      </c>
      <c r="G5" s="24" t="s">
        <v>7</v>
      </c>
      <c r="H5" s="24" t="s">
        <v>8</v>
      </c>
      <c r="I5" s="25" t="s">
        <v>9</v>
      </c>
      <c r="J5" s="25" t="s">
        <v>10</v>
      </c>
      <c r="K5" s="25" t="s">
        <v>11</v>
      </c>
      <c r="L5" s="25" t="s">
        <v>12</v>
      </c>
    </row>
    <row r="6" spans="1:15" s="13" customFormat="1" ht="21" customHeight="1" x14ac:dyDescent="0.2">
      <c r="A6" s="1" t="s">
        <v>13</v>
      </c>
      <c r="B6" s="2"/>
      <c r="C6" s="3">
        <f>(C7+C16+C18+C22+C28+C35+C40+C44+C49+C54+C52+C33)</f>
        <v>1218481.0299999998</v>
      </c>
      <c r="D6" s="3">
        <f>(D7+D16+D18+D22+D28+D35+D40+D44+D49+D54+D52+D33)</f>
        <v>848097.34</v>
      </c>
      <c r="E6" s="4">
        <f t="shared" ref="E6:E35" si="0">(D6/C6)</f>
        <v>0.69602834932932856</v>
      </c>
      <c r="F6" s="4">
        <v>1</v>
      </c>
      <c r="G6" s="3">
        <f>(G7+G16+G18+G22+G28+G35+G40+G44+G49+G54+G52+G33)</f>
        <v>1150580.4899999998</v>
      </c>
      <c r="H6" s="3">
        <f>(H7+H16+H18+H22+H28+H35+H40+H44+H49+H54+H52+H33)</f>
        <v>797733.17000000016</v>
      </c>
      <c r="I6" s="4">
        <f t="shared" ref="I6:I35" si="1">(H6/G6)</f>
        <v>0.69333104196821582</v>
      </c>
      <c r="J6" s="4">
        <v>1</v>
      </c>
      <c r="K6" s="4">
        <f t="shared" ref="K6:K35" si="2">(D6/H6)</f>
        <v>1.0631341053550523</v>
      </c>
      <c r="L6" s="14">
        <f t="shared" ref="L6:L35" si="3">(E6-I6)</f>
        <v>2.6973073611127329E-3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147750.93</v>
      </c>
      <c r="D7" s="7">
        <f>SUM(D8:D15)</f>
        <v>98837.74</v>
      </c>
      <c r="E7" s="8">
        <f t="shared" si="0"/>
        <v>0.66894834435221495</v>
      </c>
      <c r="F7" s="8">
        <f>(D7/D6)</f>
        <v>0.11654056125208459</v>
      </c>
      <c r="G7" s="7">
        <f>SUM(G8:G15)</f>
        <v>125363.6</v>
      </c>
      <c r="H7" s="7">
        <f>SUM(H8:H15)</f>
        <v>85250.299999999988</v>
      </c>
      <c r="I7" s="8">
        <f t="shared" si="1"/>
        <v>0.68002434518472654</v>
      </c>
      <c r="J7" s="8">
        <f>(H7/H6)</f>
        <v>0.10686568292001694</v>
      </c>
      <c r="K7" s="8">
        <f t="shared" si="2"/>
        <v>1.1593828995323185</v>
      </c>
      <c r="L7" s="15">
        <f t="shared" si="3"/>
        <v>-1.107600083251159E-2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3303.01</v>
      </c>
      <c r="D8" s="3">
        <v>2778.15</v>
      </c>
      <c r="E8" s="4">
        <f t="shared" si="0"/>
        <v>0.84109645444609615</v>
      </c>
      <c r="F8" s="4">
        <f>(D8/D6)</f>
        <v>3.2757442677511526E-3</v>
      </c>
      <c r="G8" s="3">
        <v>2994.13</v>
      </c>
      <c r="H8" s="3">
        <v>2373.61</v>
      </c>
      <c r="I8" s="4">
        <f t="shared" si="1"/>
        <v>0.79275448961801931</v>
      </c>
      <c r="J8" s="4">
        <f>(H8/H6)</f>
        <v>2.9754435308237208E-3</v>
      </c>
      <c r="K8" s="4">
        <f t="shared" si="2"/>
        <v>1.1704323793715059</v>
      </c>
      <c r="L8" s="14">
        <f t="shared" si="3"/>
        <v>4.8341964828076844E-2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2330.9</v>
      </c>
      <c r="D9" s="3">
        <v>1836.92</v>
      </c>
      <c r="E9" s="4">
        <f t="shared" si="0"/>
        <v>0.78807327641683467</v>
      </c>
      <c r="F9" s="4">
        <f>(D9/D6)</f>
        <v>2.1659306230107974E-3</v>
      </c>
      <c r="G9" s="3">
        <v>2119.1</v>
      </c>
      <c r="H9" s="3">
        <v>1316.18</v>
      </c>
      <c r="I9" s="4">
        <f t="shared" si="1"/>
        <v>0.62110329857014779</v>
      </c>
      <c r="J9" s="4">
        <f>(H9/H6)</f>
        <v>1.6499000536733352E-3</v>
      </c>
      <c r="K9" s="4">
        <f t="shared" si="2"/>
        <v>1.3956449725721405</v>
      </c>
      <c r="L9" s="14">
        <f t="shared" si="3"/>
        <v>0.16696997784668688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61900.51</v>
      </c>
      <c r="D10" s="3">
        <v>43100.69</v>
      </c>
      <c r="E10" s="4">
        <f t="shared" si="0"/>
        <v>0.69628973977758823</v>
      </c>
      <c r="F10" s="4">
        <f>(D10/D6)</f>
        <v>5.0820451812760084E-2</v>
      </c>
      <c r="G10" s="3">
        <v>53623.65</v>
      </c>
      <c r="H10" s="3">
        <v>38097.99</v>
      </c>
      <c r="I10" s="4">
        <f t="shared" si="1"/>
        <v>0.71046991392790304</v>
      </c>
      <c r="J10" s="4">
        <f>(H10/H6)</f>
        <v>4.7757811048523897E-2</v>
      </c>
      <c r="K10" s="4">
        <f t="shared" si="2"/>
        <v>1.1313113893935087</v>
      </c>
      <c r="L10" s="14">
        <f t="shared" si="3"/>
        <v>-1.4180174150314806E-2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8.4</v>
      </c>
      <c r="D11" s="3"/>
      <c r="E11" s="4">
        <f t="shared" si="0"/>
        <v>0</v>
      </c>
      <c r="F11" s="4">
        <f>(D11/D6)</f>
        <v>0</v>
      </c>
      <c r="G11" s="3">
        <v>7.7</v>
      </c>
      <c r="H11" s="3">
        <v>7.7</v>
      </c>
      <c r="I11" s="4">
        <f t="shared" si="1"/>
        <v>1</v>
      </c>
      <c r="J11" s="4">
        <f>(H11/H6)</f>
        <v>9.652350296528348E-6</v>
      </c>
      <c r="K11" s="4">
        <f t="shared" si="2"/>
        <v>0</v>
      </c>
      <c r="L11" s="14">
        <f t="shared" si="3"/>
        <v>-1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16444.900000000001</v>
      </c>
      <c r="D12" s="3">
        <v>13148.12</v>
      </c>
      <c r="E12" s="4">
        <f t="shared" si="0"/>
        <v>0.79952568881537744</v>
      </c>
      <c r="F12" s="4">
        <f>(D12/D6)</f>
        <v>1.5503078927237292E-2</v>
      </c>
      <c r="G12" s="3">
        <v>14980.69</v>
      </c>
      <c r="H12" s="3">
        <v>12043.5</v>
      </c>
      <c r="I12" s="4">
        <f t="shared" si="1"/>
        <v>0.80393493223609858</v>
      </c>
      <c r="J12" s="4">
        <f>(H12/H6)</f>
        <v>1.5097153350160928E-2</v>
      </c>
      <c r="K12" s="4">
        <f t="shared" si="2"/>
        <v>1.0917191846224106</v>
      </c>
      <c r="L12" s="14">
        <f t="shared" si="3"/>
        <v>-4.4092434207211317E-3</v>
      </c>
    </row>
    <row r="13" spans="1:15" s="13" customFormat="1" ht="41.1" customHeight="1" x14ac:dyDescent="0.2">
      <c r="A13" s="1" t="s">
        <v>102</v>
      </c>
      <c r="B13" s="2">
        <v>107</v>
      </c>
      <c r="C13" s="3">
        <v>4000</v>
      </c>
      <c r="D13" s="3">
        <v>4000</v>
      </c>
      <c r="E13" s="4">
        <f t="shared" si="0"/>
        <v>1</v>
      </c>
      <c r="F13" s="4"/>
      <c r="G13" s="3"/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1483.95</v>
      </c>
      <c r="D14" s="3"/>
      <c r="E14" s="4">
        <f>(D14/C15)</f>
        <v>0</v>
      </c>
      <c r="F14" s="4">
        <f>(D14/D6)</f>
        <v>0</v>
      </c>
      <c r="G14" s="3">
        <v>1225.4000000000001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58279.26</v>
      </c>
      <c r="D15" s="3">
        <v>33973.86</v>
      </c>
      <c r="E15" s="4">
        <f t="shared" si="0"/>
        <v>0.58294940601510725</v>
      </c>
      <c r="F15" s="4">
        <f>(D15/D6)</f>
        <v>4.0058915878689115E-2</v>
      </c>
      <c r="G15" s="3">
        <v>50412.93</v>
      </c>
      <c r="H15" s="3">
        <v>31411.32</v>
      </c>
      <c r="I15" s="4">
        <f t="shared" si="1"/>
        <v>0.62308062633931416</v>
      </c>
      <c r="J15" s="4">
        <f>(H15/H6)</f>
        <v>3.9375722586538549E-2</v>
      </c>
      <c r="K15" s="4">
        <f t="shared" si="2"/>
        <v>1.0815801437188886</v>
      </c>
      <c r="L15" s="14">
        <f t="shared" si="3"/>
        <v>-4.0131220324206907E-2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844.7</v>
      </c>
      <c r="D16" s="7">
        <f>SUM(D17:D17)</f>
        <v>483.36</v>
      </c>
      <c r="E16" s="8">
        <f t="shared" si="0"/>
        <v>0.57222682609210374</v>
      </c>
      <c r="F16" s="8">
        <f>(D16/D6)</f>
        <v>5.6993457850015188E-4</v>
      </c>
      <c r="G16" s="7">
        <f>SUM(G17:G17)</f>
        <v>713.6</v>
      </c>
      <c r="H16" s="7">
        <f>SUM(H17:H17)</f>
        <v>499.64</v>
      </c>
      <c r="I16" s="8">
        <f t="shared" si="1"/>
        <v>0.70016816143497751</v>
      </c>
      <c r="J16" s="8">
        <f>(H16/H6)</f>
        <v>6.2632471456589912E-4</v>
      </c>
      <c r="K16" s="8">
        <f t="shared" si="2"/>
        <v>0.96741653990873433</v>
      </c>
      <c r="L16" s="8">
        <f t="shared" si="3"/>
        <v>-0.12794133534287377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844.7</v>
      </c>
      <c r="D17" s="3">
        <v>483.36</v>
      </c>
      <c r="E17" s="4">
        <f t="shared" si="0"/>
        <v>0.57222682609210374</v>
      </c>
      <c r="F17" s="4">
        <f>(D17/D6)</f>
        <v>5.6993457850015188E-4</v>
      </c>
      <c r="G17" s="3">
        <v>713.6</v>
      </c>
      <c r="H17" s="3">
        <v>499.64</v>
      </c>
      <c r="I17" s="4">
        <f t="shared" si="1"/>
        <v>0.70016816143497751</v>
      </c>
      <c r="J17" s="4">
        <f>(H17/H6)</f>
        <v>6.2632471456589912E-4</v>
      </c>
      <c r="K17" s="4">
        <f t="shared" si="2"/>
        <v>0.96741653990873433</v>
      </c>
      <c r="L17" s="4">
        <f t="shared" si="3"/>
        <v>-0.12794133534287377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SUM(C19:C21)</f>
        <v>29447.050000000003</v>
      </c>
      <c r="D18" s="7">
        <f>SUM(D19:D21)</f>
        <v>17862.66</v>
      </c>
      <c r="E18" s="8">
        <f t="shared" si="0"/>
        <v>0.60660269874231876</v>
      </c>
      <c r="F18" s="8">
        <f>(D18/D6)</f>
        <v>2.1062039883299244E-2</v>
      </c>
      <c r="G18" s="7">
        <f t="shared" ref="G18:H18" si="4">SUM(G19:G21)</f>
        <v>21248.05</v>
      </c>
      <c r="H18" s="7">
        <f t="shared" si="4"/>
        <v>15803.86</v>
      </c>
      <c r="I18" s="8">
        <f t="shared" si="1"/>
        <v>0.74377931151329191</v>
      </c>
      <c r="J18" s="8">
        <f>(H18/H6)</f>
        <v>1.9810960098349675E-2</v>
      </c>
      <c r="K18" s="8">
        <f t="shared" si="2"/>
        <v>1.1302719715310057</v>
      </c>
      <c r="L18" s="15">
        <f t="shared" si="3"/>
        <v>-0.13717661277097315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10532.6</v>
      </c>
      <c r="D19" s="3">
        <v>6731.77</v>
      </c>
      <c r="E19" s="4">
        <f t="shared" si="0"/>
        <v>0.63913658545848129</v>
      </c>
      <c r="F19" s="4">
        <f>(D19/D6)</f>
        <v>7.9374968915714335E-3</v>
      </c>
      <c r="G19" s="3">
        <v>7133.53</v>
      </c>
      <c r="H19" s="3">
        <v>5808.52</v>
      </c>
      <c r="I19" s="4">
        <f t="shared" si="1"/>
        <v>0.81425605555734692</v>
      </c>
      <c r="J19" s="4">
        <f>(H19/H6)</f>
        <v>7.2812817849858234E-3</v>
      </c>
      <c r="K19" s="4">
        <f t="shared" si="2"/>
        <v>1.1589475460186072</v>
      </c>
      <c r="L19" s="14">
        <f t="shared" si="3"/>
        <v>-0.17511947009886564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18857.45</v>
      </c>
      <c r="D20" s="3">
        <v>11130.89</v>
      </c>
      <c r="E20" s="4">
        <f t="shared" si="0"/>
        <v>0.59026485553454999</v>
      </c>
      <c r="F20" s="4">
        <f>(D20/D6)</f>
        <v>1.3124542991727812E-2</v>
      </c>
      <c r="G20" s="3">
        <v>14114.52</v>
      </c>
      <c r="H20" s="3">
        <v>9995.34</v>
      </c>
      <c r="I20" s="4">
        <f t="shared" si="1"/>
        <v>0.7081601074638032</v>
      </c>
      <c r="J20" s="4">
        <f>(H20/H6)</f>
        <v>1.2529678313363851E-2</v>
      </c>
      <c r="K20" s="4">
        <f t="shared" si="2"/>
        <v>1.1136079413006461</v>
      </c>
      <c r="L20" s="4">
        <f t="shared" si="3"/>
        <v>-0.11789525192925321</v>
      </c>
    </row>
    <row r="21" spans="1:12" s="13" customFormat="1" ht="33" customHeight="1" x14ac:dyDescent="0.2">
      <c r="A21" s="1" t="s">
        <v>108</v>
      </c>
      <c r="B21" s="2">
        <v>314</v>
      </c>
      <c r="C21" s="3">
        <v>57</v>
      </c>
      <c r="D21" s="3"/>
      <c r="E21" s="4"/>
      <c r="F21" s="4"/>
      <c r="G21" s="3"/>
      <c r="H21" s="3"/>
      <c r="I21" s="4"/>
      <c r="J21" s="4"/>
      <c r="K21" s="4"/>
      <c r="L21" s="4"/>
    </row>
    <row r="22" spans="1:12" s="13" customFormat="1" ht="21" customHeight="1" x14ac:dyDescent="0.2">
      <c r="A22" s="5" t="s">
        <v>40</v>
      </c>
      <c r="B22" s="6" t="s">
        <v>41</v>
      </c>
      <c r="C22" s="7">
        <f>SUM(C23:C27)</f>
        <v>83485.84</v>
      </c>
      <c r="D22" s="7">
        <f>SUM(D23:D27)</f>
        <v>60835.05</v>
      </c>
      <c r="E22" s="8">
        <f t="shared" si="0"/>
        <v>0.72868704441375931</v>
      </c>
      <c r="F22" s="8">
        <f>(D22/D6)</f>
        <v>7.1731211891314275E-2</v>
      </c>
      <c r="G22" s="7">
        <f>SUM(G23:G27)</f>
        <v>84032.680000000008</v>
      </c>
      <c r="H22" s="7">
        <f>SUM(H23:H27)</f>
        <v>68807.48</v>
      </c>
      <c r="I22" s="8">
        <f t="shared" si="1"/>
        <v>0.81881810743153727</v>
      </c>
      <c r="J22" s="8">
        <f>(H22/H6)</f>
        <v>8.6253753244333542E-2</v>
      </c>
      <c r="K22" s="8">
        <f t="shared" si="2"/>
        <v>0.8841342540084306</v>
      </c>
      <c r="L22" s="15">
        <f t="shared" si="3"/>
        <v>-9.0131063017777957E-2</v>
      </c>
    </row>
    <row r="23" spans="1:12" s="13" customFormat="1" ht="21" customHeight="1" x14ac:dyDescent="0.2">
      <c r="A23" s="1" t="s">
        <v>42</v>
      </c>
      <c r="B23" s="2" t="s">
        <v>43</v>
      </c>
      <c r="C23" s="3">
        <v>9056.7099999999991</v>
      </c>
      <c r="D23" s="3">
        <v>6134.85</v>
      </c>
      <c r="E23" s="4">
        <f>(D23/C23)</f>
        <v>0.67738174237664683</v>
      </c>
      <c r="F23" s="4">
        <f>(D23/D7)</f>
        <v>6.2069913779898248E-2</v>
      </c>
      <c r="G23" s="3">
        <v>11720.23</v>
      </c>
      <c r="H23" s="3">
        <v>7298.56</v>
      </c>
      <c r="I23" s="4">
        <f t="shared" si="1"/>
        <v>0.62273180645772319</v>
      </c>
      <c r="J23" s="4">
        <f>(H23/H6)</f>
        <v>9.149124387042849E-3</v>
      </c>
      <c r="K23" s="4">
        <f>(D23/H23)</f>
        <v>0.84055621930901436</v>
      </c>
      <c r="L23" s="14">
        <f t="shared" si="3"/>
        <v>5.4649935918923642E-2</v>
      </c>
    </row>
    <row r="24" spans="1:12" s="13" customFormat="1" ht="21" customHeight="1" x14ac:dyDescent="0.2">
      <c r="A24" s="1" t="s">
        <v>44</v>
      </c>
      <c r="B24" s="2" t="s">
        <v>45</v>
      </c>
      <c r="C24" s="3">
        <v>13655</v>
      </c>
      <c r="D24" s="3">
        <v>11461.92</v>
      </c>
      <c r="E24" s="4">
        <f t="shared" si="0"/>
        <v>0.83939362870743317</v>
      </c>
      <c r="F24" s="4">
        <f>(D24/D6)</f>
        <v>1.3514863753729024E-2</v>
      </c>
      <c r="G24" s="3">
        <v>12668.07</v>
      </c>
      <c r="H24" s="3">
        <v>10037.870000000001</v>
      </c>
      <c r="I24" s="4">
        <f t="shared" si="1"/>
        <v>0.79237563417316137</v>
      </c>
      <c r="J24" s="4">
        <f>(H24/H6)</f>
        <v>1.2582991879352339E-2</v>
      </c>
      <c r="K24" s="4">
        <f t="shared" si="2"/>
        <v>1.1418677468427065</v>
      </c>
      <c r="L24" s="14">
        <f t="shared" si="3"/>
        <v>4.7017994534271801E-2</v>
      </c>
    </row>
    <row r="25" spans="1:12" s="13" customFormat="1" ht="21" customHeight="1" x14ac:dyDescent="0.2">
      <c r="A25" s="1" t="s">
        <v>46</v>
      </c>
      <c r="B25" s="2" t="s">
        <v>47</v>
      </c>
      <c r="C25" s="3">
        <v>49446.13</v>
      </c>
      <c r="D25" s="3">
        <v>35534.910000000003</v>
      </c>
      <c r="E25" s="4">
        <f t="shared" si="0"/>
        <v>0.71865907402662266</v>
      </c>
      <c r="F25" s="4">
        <f>(D25/D6)</f>
        <v>4.1899565443749662E-2</v>
      </c>
      <c r="G25" s="3">
        <v>47258.06</v>
      </c>
      <c r="H25" s="3">
        <v>44853.36</v>
      </c>
      <c r="I25" s="4">
        <f t="shared" si="1"/>
        <v>0.9491155582772548</v>
      </c>
      <c r="J25" s="4">
        <f>(H25/H6)</f>
        <v>5.6226018531986069E-2</v>
      </c>
      <c r="K25" s="4">
        <f t="shared" si="2"/>
        <v>0.79224633338505746</v>
      </c>
      <c r="L25" s="4">
        <f t="shared" si="3"/>
        <v>-0.23045648425063214</v>
      </c>
    </row>
    <row r="26" spans="1:12" s="13" customFormat="1" ht="21" customHeight="1" x14ac:dyDescent="0.2">
      <c r="A26" s="1" t="s">
        <v>48</v>
      </c>
      <c r="B26" s="2" t="s">
        <v>49</v>
      </c>
      <c r="C26" s="3">
        <v>564</v>
      </c>
      <c r="D26" s="3">
        <v>331.45</v>
      </c>
      <c r="E26" s="4">
        <f t="shared" si="0"/>
        <v>0.58767730496453896</v>
      </c>
      <c r="F26" s="4">
        <f>(D26/D6)</f>
        <v>3.9081598817418764E-4</v>
      </c>
      <c r="G26" s="3">
        <v>780.94</v>
      </c>
      <c r="H26" s="3">
        <v>517.74</v>
      </c>
      <c r="I26" s="4">
        <f t="shared" si="1"/>
        <v>0.66297026660178759</v>
      </c>
      <c r="J26" s="4">
        <f>(H26/H6)</f>
        <v>6.4901400552267363E-4</v>
      </c>
      <c r="K26" s="4">
        <f t="shared" si="2"/>
        <v>0.64018619384246911</v>
      </c>
      <c r="L26" s="4">
        <f t="shared" si="3"/>
        <v>-7.5292961637248634E-2</v>
      </c>
    </row>
    <row r="27" spans="1:12" s="13" customFormat="1" ht="21" customHeight="1" x14ac:dyDescent="0.2">
      <c r="A27" s="1" t="s">
        <v>50</v>
      </c>
      <c r="B27" s="2" t="s">
        <v>51</v>
      </c>
      <c r="C27" s="3">
        <v>10764</v>
      </c>
      <c r="D27" s="3">
        <v>7371.92</v>
      </c>
      <c r="E27" s="4">
        <f t="shared" si="0"/>
        <v>0.68486807878112221</v>
      </c>
      <c r="F27" s="4">
        <f>(D27/D6)</f>
        <v>8.692304116883565E-3</v>
      </c>
      <c r="G27" s="3">
        <v>11605.38</v>
      </c>
      <c r="H27" s="3">
        <v>6099.95</v>
      </c>
      <c r="I27" s="4">
        <f t="shared" si="1"/>
        <v>0.52561398248053925</v>
      </c>
      <c r="J27" s="4">
        <f>(H27/H6)</f>
        <v>7.646604440429622E-3</v>
      </c>
      <c r="K27" s="4">
        <f t="shared" si="2"/>
        <v>1.2085213813227977</v>
      </c>
      <c r="L27" s="4">
        <f t="shared" si="3"/>
        <v>0.15925409630058296</v>
      </c>
    </row>
    <row r="28" spans="1:12" s="13" customFormat="1" ht="21" customHeight="1" x14ac:dyDescent="0.2">
      <c r="A28" s="5" t="s">
        <v>52</v>
      </c>
      <c r="B28" s="6" t="s">
        <v>53</v>
      </c>
      <c r="C28" s="7">
        <f>SUM(C29:C32)</f>
        <v>93215.43</v>
      </c>
      <c r="D28" s="7">
        <f>SUM(D29:D32)</f>
        <v>53545.25</v>
      </c>
      <c r="E28" s="8">
        <f t="shared" si="0"/>
        <v>0.57442474920729325</v>
      </c>
      <c r="F28" s="8">
        <f>(D28/D6)</f>
        <v>6.3135736282347032E-2</v>
      </c>
      <c r="G28" s="7">
        <f>SUM(G29:G32)</f>
        <v>149190.37</v>
      </c>
      <c r="H28" s="7">
        <f>SUM(H29:H32)</f>
        <v>56122.96</v>
      </c>
      <c r="I28" s="8">
        <f t="shared" si="1"/>
        <v>0.37618352980825776</v>
      </c>
      <c r="J28" s="8">
        <f>(H28/H6)</f>
        <v>7.0353047999746565E-2</v>
      </c>
      <c r="K28" s="8">
        <f t="shared" si="2"/>
        <v>0.95407031275613408</v>
      </c>
      <c r="L28" s="8">
        <f t="shared" si="3"/>
        <v>0.1982412193990355</v>
      </c>
    </row>
    <row r="29" spans="1:12" s="13" customFormat="1" ht="21" customHeight="1" x14ac:dyDescent="0.2">
      <c r="A29" s="1" t="s">
        <v>54</v>
      </c>
      <c r="B29" s="2" t="s">
        <v>55</v>
      </c>
      <c r="C29" s="3">
        <v>14358.2</v>
      </c>
      <c r="D29" s="3">
        <v>4035.98</v>
      </c>
      <c r="E29" s="4">
        <f t="shared" si="0"/>
        <v>0.28109233747962836</v>
      </c>
      <c r="F29" s="4">
        <f>(D29/D6)</f>
        <v>4.7588641181211585E-3</v>
      </c>
      <c r="G29" s="3">
        <v>61162.45</v>
      </c>
      <c r="H29" s="3">
        <v>13817.55</v>
      </c>
      <c r="I29" s="4">
        <f t="shared" si="1"/>
        <v>0.22591557401641038</v>
      </c>
      <c r="J29" s="4">
        <f>(H29/H6)</f>
        <v>1.732101725192146E-2</v>
      </c>
      <c r="K29" s="4">
        <f t="shared" si="2"/>
        <v>0.29209085547003633</v>
      </c>
      <c r="L29" s="4">
        <f t="shared" si="3"/>
        <v>5.5176763463217982E-2</v>
      </c>
    </row>
    <row r="30" spans="1:12" s="13" customFormat="1" ht="21" customHeight="1" x14ac:dyDescent="0.2">
      <c r="A30" s="1" t="s">
        <v>56</v>
      </c>
      <c r="B30" s="2" t="s">
        <v>57</v>
      </c>
      <c r="C30" s="3">
        <v>30405.03</v>
      </c>
      <c r="D30" s="3">
        <v>10579</v>
      </c>
      <c r="E30" s="4">
        <f t="shared" si="0"/>
        <v>0.34793585140353422</v>
      </c>
      <c r="F30" s="4">
        <f>(D30/D6)</f>
        <v>1.2473804009336948E-2</v>
      </c>
      <c r="G30" s="3">
        <v>36433.040000000001</v>
      </c>
      <c r="H30" s="3">
        <v>5221.6899999999996</v>
      </c>
      <c r="I30" s="4">
        <f t="shared" si="1"/>
        <v>0.14332292885798165</v>
      </c>
      <c r="J30" s="4">
        <f>(H30/H6)</f>
        <v>6.545659872711572E-3</v>
      </c>
      <c r="K30" s="4">
        <f t="shared" si="2"/>
        <v>2.0259724342119125</v>
      </c>
      <c r="L30" s="4">
        <f t="shared" si="3"/>
        <v>0.20461292254555258</v>
      </c>
    </row>
    <row r="31" spans="1:12" s="13" customFormat="1" ht="21" customHeight="1" x14ac:dyDescent="0.2">
      <c r="A31" s="1" t="s">
        <v>58</v>
      </c>
      <c r="B31" s="2" t="s">
        <v>59</v>
      </c>
      <c r="C31" s="3">
        <v>36461.32</v>
      </c>
      <c r="D31" s="3">
        <v>30768.720000000001</v>
      </c>
      <c r="E31" s="4">
        <f t="shared" si="0"/>
        <v>0.8438729042174008</v>
      </c>
      <c r="F31" s="4">
        <f>(D31/D6)</f>
        <v>3.6279703459510912E-2</v>
      </c>
      <c r="G31" s="3">
        <v>40854.949999999997</v>
      </c>
      <c r="H31" s="3">
        <v>30530.37</v>
      </c>
      <c r="I31" s="4">
        <f t="shared" si="1"/>
        <v>0.74728692606403879</v>
      </c>
      <c r="J31" s="4">
        <f>(H31/H6)</f>
        <v>3.8271405963976643E-2</v>
      </c>
      <c r="K31" s="4">
        <f t="shared" si="2"/>
        <v>1.0078069803936212</v>
      </c>
      <c r="L31" s="14">
        <f t="shared" si="3"/>
        <v>9.6585978153362007E-2</v>
      </c>
    </row>
    <row r="32" spans="1:12" s="13" customFormat="1" ht="21" customHeight="1" x14ac:dyDescent="0.2">
      <c r="A32" s="1" t="s">
        <v>60</v>
      </c>
      <c r="B32" s="2" t="s">
        <v>61</v>
      </c>
      <c r="C32" s="3">
        <v>11990.88</v>
      </c>
      <c r="D32" s="3">
        <v>8161.55</v>
      </c>
      <c r="E32" s="4">
        <f t="shared" si="0"/>
        <v>0.68064645797472756</v>
      </c>
      <c r="F32" s="4">
        <f>(D32/D6)</f>
        <v>9.6233646953780092E-3</v>
      </c>
      <c r="G32" s="3">
        <v>10739.93</v>
      </c>
      <c r="H32" s="3">
        <v>6553.35</v>
      </c>
      <c r="I32" s="4">
        <f t="shared" si="1"/>
        <v>0.61018554124654445</v>
      </c>
      <c r="J32" s="4">
        <f>(H32/H6)</f>
        <v>8.2149649111368898E-3</v>
      </c>
      <c r="K32" s="4">
        <f t="shared" si="2"/>
        <v>1.2454012070162588</v>
      </c>
      <c r="L32" s="14">
        <f t="shared" si="3"/>
        <v>7.0460916728183109E-2</v>
      </c>
    </row>
    <row r="33" spans="1:12" s="13" customFormat="1" ht="21" customHeight="1" x14ac:dyDescent="0.2">
      <c r="A33" s="16" t="s">
        <v>103</v>
      </c>
      <c r="B33" s="17">
        <v>600</v>
      </c>
      <c r="C33" s="7">
        <f>SUM(C34:C34)</f>
        <v>0</v>
      </c>
      <c r="D33" s="7">
        <f>SUM(D34:D34)</f>
        <v>0</v>
      </c>
      <c r="E33" s="4" t="e">
        <f t="shared" si="0"/>
        <v>#DIV/0!</v>
      </c>
      <c r="F33" s="4">
        <f>(D33/D7)</f>
        <v>0</v>
      </c>
      <c r="G33" s="7">
        <f>SUM(G34:G34)</f>
        <v>500</v>
      </c>
      <c r="H33" s="7">
        <f>SUM(H34:H34)</f>
        <v>0</v>
      </c>
      <c r="I33" s="4">
        <f t="shared" si="1"/>
        <v>0</v>
      </c>
      <c r="J33" s="4">
        <f>(H33/H7)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1" t="s">
        <v>105</v>
      </c>
      <c r="B34" s="2">
        <v>603</v>
      </c>
      <c r="C34" s="3"/>
      <c r="D34" s="3"/>
      <c r="E34" s="4" t="e">
        <f t="shared" si="0"/>
        <v>#DIV/0!</v>
      </c>
      <c r="F34" s="4">
        <f>(D34/D8)</f>
        <v>0</v>
      </c>
      <c r="G34" s="3">
        <v>500</v>
      </c>
      <c r="H34" s="3"/>
      <c r="I34" s="4">
        <f t="shared" si="1"/>
        <v>0</v>
      </c>
      <c r="J34" s="4">
        <f>(H34/H8)</f>
        <v>0</v>
      </c>
      <c r="K34" s="4" t="e">
        <f t="shared" si="2"/>
        <v>#DIV/0!</v>
      </c>
      <c r="L34" s="14" t="e">
        <f t="shared" si="3"/>
        <v>#DIV/0!</v>
      </c>
    </row>
    <row r="35" spans="1:12" s="13" customFormat="1" ht="21" customHeight="1" x14ac:dyDescent="0.2">
      <c r="A35" s="5" t="s">
        <v>62</v>
      </c>
      <c r="B35" s="6" t="s">
        <v>63</v>
      </c>
      <c r="C35" s="7">
        <f>SUM(C36:C39)</f>
        <v>695325.14</v>
      </c>
      <c r="D35" s="7">
        <f>SUM(D36:D39)</f>
        <v>505602.63</v>
      </c>
      <c r="E35" s="8">
        <f t="shared" si="0"/>
        <v>0.72714561996133209</v>
      </c>
      <c r="F35" s="8">
        <f>(D35/D6)</f>
        <v>0.59616108452833971</v>
      </c>
      <c r="G35" s="7">
        <f>SUM(G36:G39)</f>
        <v>611094.41999999993</v>
      </c>
      <c r="H35" s="7">
        <f>SUM(H36:H39)</f>
        <v>463878.5</v>
      </c>
      <c r="I35" s="8">
        <f t="shared" si="1"/>
        <v>0.75909464203584132</v>
      </c>
      <c r="J35" s="8">
        <f>(H35/H6)</f>
        <v>0.58149581519845783</v>
      </c>
      <c r="K35" s="8">
        <f t="shared" si="2"/>
        <v>1.0899462467003753</v>
      </c>
      <c r="L35" s="15">
        <f t="shared" si="3"/>
        <v>-3.1949022074509226E-2</v>
      </c>
    </row>
    <row r="36" spans="1:12" s="13" customFormat="1" ht="21" customHeight="1" x14ac:dyDescent="0.2">
      <c r="A36" s="1" t="s">
        <v>64</v>
      </c>
      <c r="B36" s="2" t="s">
        <v>65</v>
      </c>
      <c r="C36" s="3">
        <v>173047.52</v>
      </c>
      <c r="D36" s="3">
        <v>125761.66</v>
      </c>
      <c r="E36" s="4">
        <f t="shared" ref="E36:E55" si="5">(D36/C36)</f>
        <v>0.72674638735071162</v>
      </c>
      <c r="F36" s="4">
        <f>(D36/D6)</f>
        <v>0.14828682283097364</v>
      </c>
      <c r="G36" s="3">
        <v>166930.51999999999</v>
      </c>
      <c r="H36" s="3">
        <v>125179.26</v>
      </c>
      <c r="I36" s="4">
        <f t="shared" ref="I36:I55" si="6">(H36/G36)</f>
        <v>0.74988839668144569</v>
      </c>
      <c r="J36" s="4">
        <f>(H36/H6)</f>
        <v>0.15691871004937649</v>
      </c>
      <c r="K36" s="4">
        <f t="shared" ref="K36:K55" si="7">(D36/H36)</f>
        <v>1.0046525279027851</v>
      </c>
      <c r="L36" s="14">
        <f t="shared" ref="L36:L55" si="8">(E36-I36)</f>
        <v>-2.314200933073407E-2</v>
      </c>
    </row>
    <row r="37" spans="1:12" s="13" customFormat="1" ht="21" customHeight="1" x14ac:dyDescent="0.2">
      <c r="A37" s="1" t="s">
        <v>66</v>
      </c>
      <c r="B37" s="2" t="s">
        <v>67</v>
      </c>
      <c r="C37" s="3">
        <v>431487.84</v>
      </c>
      <c r="D37" s="3">
        <v>312802.86</v>
      </c>
      <c r="E37" s="4">
        <f t="shared" si="5"/>
        <v>0.72494015126822575</v>
      </c>
      <c r="F37" s="4">
        <f>(D37/D6)</f>
        <v>0.36882896012856259</v>
      </c>
      <c r="G37" s="3">
        <v>359124.44</v>
      </c>
      <c r="H37" s="3">
        <v>277058.76</v>
      </c>
      <c r="I37" s="4">
        <f t="shared" si="6"/>
        <v>0.77148400147870755</v>
      </c>
      <c r="J37" s="4">
        <f>(H37/H6)</f>
        <v>0.34730755899243848</v>
      </c>
      <c r="K37" s="4">
        <f t="shared" si="7"/>
        <v>1.1290127047417666</v>
      </c>
      <c r="L37" s="14">
        <f t="shared" si="8"/>
        <v>-4.6543850210481796E-2</v>
      </c>
    </row>
    <row r="38" spans="1:12" s="13" customFormat="1" ht="21" customHeight="1" x14ac:dyDescent="0.2">
      <c r="A38" s="1" t="s">
        <v>100</v>
      </c>
      <c r="B38" s="2">
        <v>703</v>
      </c>
      <c r="C38" s="3">
        <v>28209.91</v>
      </c>
      <c r="D38" s="3">
        <v>19428.52</v>
      </c>
      <c r="E38" s="4">
        <f t="shared" si="5"/>
        <v>0.68871258362752663</v>
      </c>
      <c r="F38" s="4">
        <f>(D38/D7)</f>
        <v>0.19656985277081407</v>
      </c>
      <c r="G38" s="3">
        <v>21995.73</v>
      </c>
      <c r="H38" s="3">
        <v>14579.45</v>
      </c>
      <c r="I38" s="4">
        <f t="shared" si="6"/>
        <v>0.6628309221835329</v>
      </c>
      <c r="J38" s="4">
        <f>(H38/H7)</f>
        <v>0.17101933952138587</v>
      </c>
      <c r="K38" s="4">
        <f t="shared" si="7"/>
        <v>1.332596222765605</v>
      </c>
      <c r="L38" s="14">
        <f t="shared" si="8"/>
        <v>2.5881661443993731E-2</v>
      </c>
    </row>
    <row r="39" spans="1:12" s="13" customFormat="1" ht="21" customHeight="1" x14ac:dyDescent="0.2">
      <c r="A39" s="1" t="s">
        <v>68</v>
      </c>
      <c r="B39" s="2" t="s">
        <v>69</v>
      </c>
      <c r="C39" s="3">
        <v>62579.87</v>
      </c>
      <c r="D39" s="3">
        <v>47609.59</v>
      </c>
      <c r="E39" s="4">
        <f t="shared" si="5"/>
        <v>0.76078122246019353</v>
      </c>
      <c r="F39" s="4">
        <f>(D39/D6)</f>
        <v>5.6136940601653106E-2</v>
      </c>
      <c r="G39" s="3">
        <v>63043.73</v>
      </c>
      <c r="H39" s="3">
        <v>47061.03</v>
      </c>
      <c r="I39" s="4">
        <f t="shared" si="6"/>
        <v>0.7464823226671391</v>
      </c>
      <c r="J39" s="4">
        <f>(H39/H6)</f>
        <v>5.8993447646159665E-2</v>
      </c>
      <c r="K39" s="4">
        <f t="shared" si="7"/>
        <v>1.011656353462727</v>
      </c>
      <c r="L39" s="14">
        <f t="shared" si="8"/>
        <v>1.4298899793054431E-2</v>
      </c>
    </row>
    <row r="40" spans="1:12" s="13" customFormat="1" ht="21" customHeight="1" x14ac:dyDescent="0.2">
      <c r="A40" s="5" t="s">
        <v>70</v>
      </c>
      <c r="B40" s="6" t="s">
        <v>71</v>
      </c>
      <c r="C40" s="7">
        <f>SUM(C41:C43)</f>
        <v>123399.26</v>
      </c>
      <c r="D40" s="7">
        <f>SUM(D41:D43)</f>
        <v>86847.28</v>
      </c>
      <c r="E40" s="8">
        <f t="shared" si="5"/>
        <v>0.70379093035079787</v>
      </c>
      <c r="F40" s="8">
        <f>(D40/D6)</f>
        <v>0.10240249073296233</v>
      </c>
      <c r="G40" s="7">
        <f>SUM(G41:G43)</f>
        <v>114155.39</v>
      </c>
      <c r="H40" s="7">
        <f>SUM(H41:H43)</f>
        <v>80199.31</v>
      </c>
      <c r="I40" s="8">
        <f t="shared" si="6"/>
        <v>0.70254510102413914</v>
      </c>
      <c r="J40" s="8">
        <f>(H40/H6)</f>
        <v>0.10053400437141154</v>
      </c>
      <c r="K40" s="8">
        <f t="shared" si="7"/>
        <v>1.0828931071850867</v>
      </c>
      <c r="L40" s="15">
        <f t="shared" si="8"/>
        <v>1.2458293266587317E-3</v>
      </c>
    </row>
    <row r="41" spans="1:12" s="13" customFormat="1" ht="21" customHeight="1" x14ac:dyDescent="0.2">
      <c r="A41" s="1" t="s">
        <v>72</v>
      </c>
      <c r="B41" s="2" t="s">
        <v>73</v>
      </c>
      <c r="C41" s="3">
        <v>81479.06</v>
      </c>
      <c r="D41" s="3">
        <v>59962.37</v>
      </c>
      <c r="E41" s="4">
        <f t="shared" si="5"/>
        <v>0.73592368395020757</v>
      </c>
      <c r="F41" s="4">
        <f>(D41/D6)</f>
        <v>7.070222623266334E-2</v>
      </c>
      <c r="G41" s="3">
        <v>83136.17</v>
      </c>
      <c r="H41" s="3">
        <v>57207.08</v>
      </c>
      <c r="I41" s="4">
        <f t="shared" si="6"/>
        <v>0.68811300785205765</v>
      </c>
      <c r="J41" s="4">
        <f>(H41/H6)</f>
        <v>7.1712048779418294E-2</v>
      </c>
      <c r="K41" s="4">
        <f t="shared" si="7"/>
        <v>1.0481634441051702</v>
      </c>
      <c r="L41" s="14">
        <f t="shared" si="8"/>
        <v>4.7810676098149929E-2</v>
      </c>
    </row>
    <row r="42" spans="1:12" s="13" customFormat="1" ht="21" customHeight="1" x14ac:dyDescent="0.2">
      <c r="A42" s="1" t="s">
        <v>74</v>
      </c>
      <c r="B42" s="2" t="s">
        <v>75</v>
      </c>
      <c r="C42" s="3">
        <v>759.7</v>
      </c>
      <c r="D42" s="3">
        <v>209.82</v>
      </c>
      <c r="E42" s="4">
        <f t="shared" si="5"/>
        <v>0.27618796893510594</v>
      </c>
      <c r="F42" s="4">
        <f>(D42/D6)</f>
        <v>2.4740084669997906E-4</v>
      </c>
      <c r="G42" s="3">
        <v>451</v>
      </c>
      <c r="H42" s="3">
        <v>176.23</v>
      </c>
      <c r="I42" s="4">
        <f t="shared" si="6"/>
        <v>0.39075388026607538</v>
      </c>
      <c r="J42" s="4">
        <f>(H42/H6)</f>
        <v>2.2091346659184293E-4</v>
      </c>
      <c r="K42" s="4">
        <f t="shared" si="7"/>
        <v>1.1906031890143562</v>
      </c>
      <c r="L42" s="14">
        <f t="shared" si="8"/>
        <v>-0.11456591133096944</v>
      </c>
    </row>
    <row r="43" spans="1:12" s="13" customFormat="1" ht="21" customHeight="1" x14ac:dyDescent="0.2">
      <c r="A43" s="1" t="s">
        <v>76</v>
      </c>
      <c r="B43" s="2" t="s">
        <v>77</v>
      </c>
      <c r="C43" s="3">
        <v>41160.5</v>
      </c>
      <c r="D43" s="3">
        <v>26675.09</v>
      </c>
      <c r="E43" s="4">
        <f t="shared" si="5"/>
        <v>0.64807497479379506</v>
      </c>
      <c r="F43" s="4">
        <f>(D43/D6)</f>
        <v>3.1452863653599006E-2</v>
      </c>
      <c r="G43" s="3">
        <v>30568.22</v>
      </c>
      <c r="H43" s="3">
        <v>22816</v>
      </c>
      <c r="I43" s="4">
        <f t="shared" si="6"/>
        <v>0.74639609372086435</v>
      </c>
      <c r="J43" s="4">
        <f>(H43/H6)</f>
        <v>2.8601042125401398E-2</v>
      </c>
      <c r="K43" s="4">
        <f t="shared" si="7"/>
        <v>1.1691396388499298</v>
      </c>
      <c r="L43" s="14">
        <f t="shared" si="8"/>
        <v>-9.8321118927069295E-2</v>
      </c>
    </row>
    <row r="44" spans="1:12" s="13" customFormat="1" ht="21" customHeight="1" x14ac:dyDescent="0.2">
      <c r="A44" s="5" t="s">
        <v>78</v>
      </c>
      <c r="B44" s="6" t="s">
        <v>79</v>
      </c>
      <c r="C44" s="7">
        <f>SUM(C45:C48)</f>
        <v>36820.9</v>
      </c>
      <c r="D44" s="7">
        <f>SUM(D45:D48)</f>
        <v>17360.100000000002</v>
      </c>
      <c r="E44" s="8">
        <f t="shared" si="5"/>
        <v>0.47147408129622037</v>
      </c>
      <c r="F44" s="8">
        <f>(D44/D6)</f>
        <v>2.0469466394034443E-2</v>
      </c>
      <c r="G44" s="7">
        <f>SUM(G45:G48)</f>
        <v>31173.96</v>
      </c>
      <c r="H44" s="7">
        <f>SUM(H45:H48)</f>
        <v>21603.66</v>
      </c>
      <c r="I44" s="8">
        <f t="shared" si="6"/>
        <v>0.69300339129196287</v>
      </c>
      <c r="J44" s="8">
        <f>(H44/H6)</f>
        <v>2.7081310910012674E-2</v>
      </c>
      <c r="K44" s="8">
        <f t="shared" si="7"/>
        <v>0.8035721724929944</v>
      </c>
      <c r="L44" s="8">
        <f t="shared" si="8"/>
        <v>-0.2215293099957425</v>
      </c>
    </row>
    <row r="45" spans="1:12" s="13" customFormat="1" ht="21" customHeight="1" x14ac:dyDescent="0.2">
      <c r="A45" s="1" t="s">
        <v>80</v>
      </c>
      <c r="B45" s="2" t="s">
        <v>81</v>
      </c>
      <c r="C45" s="3">
        <v>8500</v>
      </c>
      <c r="D45" s="3">
        <v>6327.14</v>
      </c>
      <c r="E45" s="4">
        <f t="shared" si="5"/>
        <v>0.74436941176470595</v>
      </c>
      <c r="F45" s="4">
        <f>(D45/D6)</f>
        <v>7.4603936383057165E-3</v>
      </c>
      <c r="G45" s="3">
        <v>8453.6</v>
      </c>
      <c r="H45" s="3">
        <v>3928</v>
      </c>
      <c r="I45" s="4">
        <f t="shared" si="6"/>
        <v>0.46465411185767008</v>
      </c>
      <c r="J45" s="4">
        <f>(H45/H6)</f>
        <v>4.9239522032160192E-3</v>
      </c>
      <c r="K45" s="4">
        <f t="shared" si="7"/>
        <v>1.6107790224032588</v>
      </c>
      <c r="L45" s="4">
        <f t="shared" si="8"/>
        <v>0.27971529990703586</v>
      </c>
    </row>
    <row r="46" spans="1:12" s="13" customFormat="1" ht="21" customHeight="1" x14ac:dyDescent="0.2">
      <c r="A46" s="1" t="s">
        <v>82</v>
      </c>
      <c r="B46" s="2" t="s">
        <v>83</v>
      </c>
      <c r="C46" s="3">
        <v>3080</v>
      </c>
      <c r="D46" s="3">
        <v>2462.92</v>
      </c>
      <c r="E46" s="4">
        <f t="shared" si="5"/>
        <v>0.79964935064935072</v>
      </c>
      <c r="F46" s="4">
        <f>(D46/D6)</f>
        <v>2.9040534427333545E-3</v>
      </c>
      <c r="G46" s="3">
        <v>3989.93</v>
      </c>
      <c r="H46" s="3">
        <v>1262.7</v>
      </c>
      <c r="I46" s="4">
        <f t="shared" si="6"/>
        <v>0.31647171754892944</v>
      </c>
      <c r="J46" s="4">
        <f>(H46/H6)</f>
        <v>1.5828600934319928E-3</v>
      </c>
      <c r="K46" s="4">
        <f t="shared" si="7"/>
        <v>1.9505187297061852</v>
      </c>
      <c r="L46" s="4">
        <f t="shared" si="8"/>
        <v>0.48317763310042128</v>
      </c>
    </row>
    <row r="47" spans="1:12" s="13" customFormat="1" ht="21" customHeight="1" x14ac:dyDescent="0.2">
      <c r="A47" s="1" t="s">
        <v>84</v>
      </c>
      <c r="B47" s="2" t="s">
        <v>85</v>
      </c>
      <c r="C47" s="3">
        <v>24143.599999999999</v>
      </c>
      <c r="D47" s="3">
        <v>7722.06</v>
      </c>
      <c r="E47" s="4">
        <f t="shared" si="5"/>
        <v>0.31983879785947417</v>
      </c>
      <c r="F47" s="4">
        <f>(D47/D6)</f>
        <v>9.1051576697552209E-3</v>
      </c>
      <c r="G47" s="3">
        <v>17868.93</v>
      </c>
      <c r="H47" s="3">
        <v>15746.83</v>
      </c>
      <c r="I47" s="4">
        <f t="shared" si="6"/>
        <v>0.88124079057895466</v>
      </c>
      <c r="J47" s="4">
        <f>(H47/H6)</f>
        <v>1.9739470028556035E-2</v>
      </c>
      <c r="K47" s="4">
        <f t="shared" si="7"/>
        <v>0.49038822416956307</v>
      </c>
      <c r="L47" s="14">
        <f t="shared" si="8"/>
        <v>-0.56140199271948044</v>
      </c>
    </row>
    <row r="48" spans="1:12" s="13" customFormat="1" ht="21" customHeight="1" x14ac:dyDescent="0.2">
      <c r="A48" s="1" t="s">
        <v>86</v>
      </c>
      <c r="B48" s="2" t="s">
        <v>87</v>
      </c>
      <c r="C48" s="3">
        <v>1097.3</v>
      </c>
      <c r="D48" s="3">
        <v>847.98</v>
      </c>
      <c r="E48" s="4">
        <f t="shared" si="5"/>
        <v>0.77278775175430603</v>
      </c>
      <c r="F48" s="4">
        <f>(D48/D6)</f>
        <v>9.9986164324014984E-4</v>
      </c>
      <c r="G48" s="3">
        <v>861.5</v>
      </c>
      <c r="H48" s="3">
        <v>666.13</v>
      </c>
      <c r="I48" s="4">
        <f t="shared" si="6"/>
        <v>0.77322112594312242</v>
      </c>
      <c r="J48" s="4">
        <f>(H48/H6)</f>
        <v>8.3502858480862701E-4</v>
      </c>
      <c r="K48" s="4">
        <f t="shared" si="7"/>
        <v>1.2729947607824299</v>
      </c>
      <c r="L48" s="14">
        <f t="shared" si="8"/>
        <v>-4.3337418881639334E-4</v>
      </c>
    </row>
    <row r="49" spans="1:12" s="13" customFormat="1" ht="21" customHeight="1" x14ac:dyDescent="0.2">
      <c r="A49" s="5" t="s">
        <v>88</v>
      </c>
      <c r="B49" s="6" t="s">
        <v>89</v>
      </c>
      <c r="C49" s="7">
        <f>SUM(C50:C51)</f>
        <v>3837.28</v>
      </c>
      <c r="D49" s="7">
        <f>SUM(D50:D51)</f>
        <v>3436.09</v>
      </c>
      <c r="E49" s="8">
        <f t="shared" si="5"/>
        <v>0.89544938081140812</v>
      </c>
      <c r="F49" s="8">
        <f>(D49/D6)</f>
        <v>4.0515278588186586E-3</v>
      </c>
      <c r="G49" s="7">
        <f>SUM(G50:G51)</f>
        <v>9238.92</v>
      </c>
      <c r="H49" s="7">
        <f>SUM(H50:H51)</f>
        <v>3232.23</v>
      </c>
      <c r="I49" s="8">
        <f t="shared" si="6"/>
        <v>0.34984933303892662</v>
      </c>
      <c r="J49" s="8">
        <f>(H49/H6)</f>
        <v>4.0517683375256913E-3</v>
      </c>
      <c r="K49" s="8">
        <f t="shared" si="7"/>
        <v>1.0630710067043496</v>
      </c>
      <c r="L49" s="15">
        <f t="shared" si="8"/>
        <v>0.5456000477724815</v>
      </c>
    </row>
    <row r="50" spans="1:12" s="13" customFormat="1" ht="21" customHeight="1" x14ac:dyDescent="0.2">
      <c r="A50" s="1" t="s">
        <v>90</v>
      </c>
      <c r="B50" s="2" t="s">
        <v>91</v>
      </c>
      <c r="C50" s="3">
        <v>2676.78</v>
      </c>
      <c r="D50" s="3">
        <v>2565.71</v>
      </c>
      <c r="E50" s="4">
        <f t="shared" si="5"/>
        <v>0.95850611555675092</v>
      </c>
      <c r="F50" s="4">
        <f>(D50/D6)</f>
        <v>3.0252541530197468E-3</v>
      </c>
      <c r="G50" s="3">
        <v>7322.44</v>
      </c>
      <c r="H50" s="3">
        <v>1927.82</v>
      </c>
      <c r="I50" s="4">
        <f t="shared" si="6"/>
        <v>0.2632756294349971</v>
      </c>
      <c r="J50" s="4">
        <f>(H50/H6)</f>
        <v>2.4166225907341918E-3</v>
      </c>
      <c r="K50" s="4">
        <f t="shared" si="7"/>
        <v>1.3308867010405536</v>
      </c>
      <c r="L50" s="4">
        <f t="shared" si="8"/>
        <v>0.69523048612175375</v>
      </c>
    </row>
    <row r="51" spans="1:12" s="13" customFormat="1" ht="21" customHeight="1" x14ac:dyDescent="0.2">
      <c r="A51" s="1" t="s">
        <v>104</v>
      </c>
      <c r="B51" s="2">
        <v>1103</v>
      </c>
      <c r="C51" s="3">
        <v>1160.5</v>
      </c>
      <c r="D51" s="3">
        <v>870.38</v>
      </c>
      <c r="E51" s="4">
        <f t="shared" si="5"/>
        <v>0.75000430848772082</v>
      </c>
      <c r="F51" s="4">
        <f>(D51/D7)</f>
        <v>8.8061503632114613E-3</v>
      </c>
      <c r="G51" s="3">
        <v>1916.48</v>
      </c>
      <c r="H51" s="3">
        <v>1304.4100000000001</v>
      </c>
      <c r="I51" s="4">
        <f t="shared" ref="I51" si="9">(H51/G51)</f>
        <v>0.68062802638169984</v>
      </c>
      <c r="J51" s="4">
        <f>(H51/H7)</f>
        <v>1.5300943222487196E-2</v>
      </c>
      <c r="K51" s="4">
        <f t="shared" ref="K51" si="10">(D51/H51)</f>
        <v>0.66725952729586557</v>
      </c>
      <c r="L51" s="4">
        <f t="shared" ref="L51" si="11">(E51-I51)</f>
        <v>6.9376282106020981E-2</v>
      </c>
    </row>
    <row r="52" spans="1:12" s="13" customFormat="1" ht="21" customHeight="1" x14ac:dyDescent="0.2">
      <c r="A52" s="5" t="s">
        <v>92</v>
      </c>
      <c r="B52" s="6" t="s">
        <v>93</v>
      </c>
      <c r="C52" s="7">
        <f>SUM(C53:C53)</f>
        <v>4343.5</v>
      </c>
      <c r="D52" s="7">
        <f>SUM(D53:D53)</f>
        <v>3278.92</v>
      </c>
      <c r="E52" s="8">
        <f t="shared" si="5"/>
        <v>0.75490272821457349</v>
      </c>
      <c r="F52" s="8">
        <f>(D52/D6)</f>
        <v>3.8662071502311283E-3</v>
      </c>
      <c r="G52" s="7">
        <f>SUM(G53:G53)</f>
        <v>3856.3</v>
      </c>
      <c r="H52" s="7">
        <f>SUM(H53:H53)</f>
        <v>2325.31</v>
      </c>
      <c r="I52" s="8">
        <f t="shared" si="6"/>
        <v>0.60298991261053336</v>
      </c>
      <c r="J52" s="8">
        <f>(H52/H6)</f>
        <v>2.9148969698727704E-3</v>
      </c>
      <c r="K52" s="8">
        <f t="shared" si="7"/>
        <v>1.4101001586885191</v>
      </c>
      <c r="L52" s="15">
        <f t="shared" si="8"/>
        <v>0.15191281560404013</v>
      </c>
    </row>
    <row r="53" spans="1:12" s="13" customFormat="1" ht="21" customHeight="1" x14ac:dyDescent="0.2">
      <c r="A53" s="1" t="s">
        <v>94</v>
      </c>
      <c r="B53" s="2" t="s">
        <v>95</v>
      </c>
      <c r="C53" s="3">
        <v>4343.5</v>
      </c>
      <c r="D53" s="3">
        <v>3278.92</v>
      </c>
      <c r="E53" s="4">
        <f t="shared" si="5"/>
        <v>0.75490272821457349</v>
      </c>
      <c r="F53" s="4">
        <f>(D53/D6)</f>
        <v>3.8662071502311283E-3</v>
      </c>
      <c r="G53" s="3">
        <v>3856.3</v>
      </c>
      <c r="H53" s="3">
        <v>2325.31</v>
      </c>
      <c r="I53" s="4">
        <f t="shared" si="6"/>
        <v>0.60298991261053336</v>
      </c>
      <c r="J53" s="4">
        <f>(H53/H6)</f>
        <v>2.9148969698727704E-3</v>
      </c>
      <c r="K53" s="4">
        <f t="shared" si="7"/>
        <v>1.4101001586885191</v>
      </c>
      <c r="L53" s="4">
        <f t="shared" si="8"/>
        <v>0.15191281560404013</v>
      </c>
    </row>
    <row r="54" spans="1:12" s="13" customFormat="1" ht="41.1" customHeight="1" x14ac:dyDescent="0.2">
      <c r="A54" s="5" t="s">
        <v>96</v>
      </c>
      <c r="B54" s="6" t="s">
        <v>97</v>
      </c>
      <c r="C54" s="7">
        <f>SUM(C55:C55)</f>
        <v>11</v>
      </c>
      <c r="D54" s="7">
        <f>SUM(D55:D55)</f>
        <v>8.26</v>
      </c>
      <c r="E54" s="8">
        <f t="shared" si="5"/>
        <v>0.75090909090909086</v>
      </c>
      <c r="F54" s="8">
        <f>(D54/D6)</f>
        <v>9.7394480685436407E-6</v>
      </c>
      <c r="G54" s="7">
        <f>SUM(G55:G55)</f>
        <v>13.2</v>
      </c>
      <c r="H54" s="7">
        <f>SUM(H55:H55)</f>
        <v>9.92</v>
      </c>
      <c r="I54" s="8">
        <f t="shared" si="6"/>
        <v>0.75151515151515158</v>
      </c>
      <c r="J54" s="8">
        <f>(H54/H6)</f>
        <v>1.2435235706696261E-5</v>
      </c>
      <c r="K54" s="8">
        <f t="shared" si="7"/>
        <v>0.83266129032258063</v>
      </c>
      <c r="L54" s="8">
        <f t="shared" si="8"/>
        <v>-6.0606060606072099E-4</v>
      </c>
    </row>
    <row r="55" spans="1:12" s="13" customFormat="1" ht="21" customHeight="1" x14ac:dyDescent="0.2">
      <c r="A55" s="1" t="s">
        <v>98</v>
      </c>
      <c r="B55" s="2" t="s">
        <v>99</v>
      </c>
      <c r="C55" s="3">
        <v>11</v>
      </c>
      <c r="D55" s="3">
        <v>8.26</v>
      </c>
      <c r="E55" s="4">
        <f t="shared" si="5"/>
        <v>0.75090909090909086</v>
      </c>
      <c r="F55" s="4">
        <f>(D55/D6)</f>
        <v>9.7394480685436407E-6</v>
      </c>
      <c r="G55" s="3">
        <v>13.2</v>
      </c>
      <c r="H55" s="3">
        <v>9.92</v>
      </c>
      <c r="I55" s="4">
        <f t="shared" si="6"/>
        <v>0.75151515151515158</v>
      </c>
      <c r="J55" s="4">
        <f>(H55/H6)</f>
        <v>1.2435235706696261E-5</v>
      </c>
      <c r="K55" s="4">
        <f t="shared" si="7"/>
        <v>0.83266129032258063</v>
      </c>
      <c r="L55" s="4">
        <f t="shared" si="8"/>
        <v>-6.0606060606072099E-4</v>
      </c>
    </row>
  </sheetData>
  <mergeCells count="17"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2025-11-26T10:50:01Z</cp:lastPrinted>
  <dcterms:created xsi:type="dcterms:W3CDTF">2017-03-10T06:35:34Z</dcterms:created>
  <dcterms:modified xsi:type="dcterms:W3CDTF">2025-11-26T11:42:58Z</dcterms:modified>
</cp:coreProperties>
</file>