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5\июнь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Таблица!$C$6:$L$55</definedName>
  </definedNames>
  <calcPr calcId="162913"/>
</workbook>
</file>

<file path=xl/calcChain.xml><?xml version="1.0" encoding="utf-8"?>
<calcChain xmlns="http://schemas.openxmlformats.org/spreadsheetml/2006/main">
  <c r="K21" i="1" l="1"/>
  <c r="I21" i="1"/>
  <c r="E21" i="1"/>
  <c r="L21" i="1" s="1"/>
  <c r="H18" i="1" l="1"/>
  <c r="G18" i="1"/>
  <c r="D18" i="1"/>
  <c r="C18" i="1"/>
  <c r="K51" i="1"/>
  <c r="I51" i="1"/>
  <c r="H49" i="1" l="1"/>
  <c r="G49" i="1"/>
  <c r="D49" i="1"/>
  <c r="C49" i="1"/>
  <c r="E51" i="1"/>
  <c r="L51" i="1" s="1"/>
  <c r="K13" i="1" l="1"/>
  <c r="I13" i="1"/>
  <c r="E13" i="1"/>
  <c r="L13" i="1" l="1"/>
  <c r="K34" i="1"/>
  <c r="J38" i="1"/>
  <c r="J34" i="1"/>
  <c r="I38" i="1"/>
  <c r="I34" i="1"/>
  <c r="H33" i="1"/>
  <c r="G33" i="1"/>
  <c r="D33" i="1"/>
  <c r="K33" i="1" s="1"/>
  <c r="C33" i="1"/>
  <c r="E34" i="1"/>
  <c r="I33" i="1" l="1"/>
  <c r="L34" i="1"/>
  <c r="E33" i="1"/>
  <c r="K38" i="1"/>
  <c r="E38" i="1"/>
  <c r="L38" i="1" s="1"/>
  <c r="H54" i="1"/>
  <c r="H52" i="1"/>
  <c r="H44" i="1"/>
  <c r="H40" i="1"/>
  <c r="H35" i="1"/>
  <c r="H28" i="1"/>
  <c r="H22" i="1"/>
  <c r="H16" i="1"/>
  <c r="H7" i="1"/>
  <c r="G54" i="1"/>
  <c r="G52" i="1"/>
  <c r="G44" i="1"/>
  <c r="G40" i="1"/>
  <c r="G35" i="1"/>
  <c r="G28" i="1"/>
  <c r="G22" i="1"/>
  <c r="G16" i="1"/>
  <c r="G7" i="1"/>
  <c r="D54" i="1"/>
  <c r="D52" i="1"/>
  <c r="D44" i="1"/>
  <c r="D40" i="1"/>
  <c r="D35" i="1"/>
  <c r="D28" i="1"/>
  <c r="D22" i="1"/>
  <c r="D16" i="1"/>
  <c r="D7" i="1"/>
  <c r="F21" i="1" s="1"/>
  <c r="C54" i="1"/>
  <c r="C52" i="1"/>
  <c r="C44" i="1"/>
  <c r="C40" i="1"/>
  <c r="C35" i="1"/>
  <c r="C28" i="1"/>
  <c r="C22" i="1"/>
  <c r="C16" i="1"/>
  <c r="C7" i="1"/>
  <c r="E55" i="1"/>
  <c r="E53" i="1"/>
  <c r="E50" i="1"/>
  <c r="E48" i="1"/>
  <c r="E47" i="1"/>
  <c r="E46" i="1"/>
  <c r="E45" i="1"/>
  <c r="E43" i="1"/>
  <c r="E42" i="1"/>
  <c r="E41" i="1"/>
  <c r="E39" i="1"/>
  <c r="E37" i="1"/>
  <c r="E36" i="1"/>
  <c r="E32" i="1"/>
  <c r="E31" i="1"/>
  <c r="E30" i="1"/>
  <c r="E29" i="1"/>
  <c r="E27" i="1"/>
  <c r="E26" i="1"/>
  <c r="E25" i="1"/>
  <c r="E24" i="1"/>
  <c r="E23" i="1"/>
  <c r="E20" i="1"/>
  <c r="E19" i="1"/>
  <c r="E17" i="1"/>
  <c r="E15" i="1"/>
  <c r="E14" i="1"/>
  <c r="E12" i="1"/>
  <c r="E11" i="1"/>
  <c r="E10" i="1"/>
  <c r="E9" i="1"/>
  <c r="E8" i="1"/>
  <c r="I55" i="1"/>
  <c r="I53" i="1"/>
  <c r="I50" i="1"/>
  <c r="I48" i="1"/>
  <c r="I47" i="1"/>
  <c r="I46" i="1"/>
  <c r="I45" i="1"/>
  <c r="I43" i="1"/>
  <c r="I42" i="1"/>
  <c r="I41" i="1"/>
  <c r="I39" i="1"/>
  <c r="I37" i="1"/>
  <c r="I36" i="1"/>
  <c r="I32" i="1"/>
  <c r="I31" i="1"/>
  <c r="I30" i="1"/>
  <c r="I29" i="1"/>
  <c r="I27" i="1"/>
  <c r="I26" i="1"/>
  <c r="I25" i="1"/>
  <c r="I24" i="1"/>
  <c r="I23" i="1"/>
  <c r="I20" i="1"/>
  <c r="I19" i="1"/>
  <c r="I17" i="1"/>
  <c r="I15" i="1"/>
  <c r="I14" i="1"/>
  <c r="I12" i="1"/>
  <c r="I11" i="1"/>
  <c r="I10" i="1"/>
  <c r="I9" i="1"/>
  <c r="I8" i="1"/>
  <c r="K55" i="1"/>
  <c r="K53" i="1"/>
  <c r="K50" i="1"/>
  <c r="K48" i="1"/>
  <c r="K47" i="1"/>
  <c r="K46" i="1"/>
  <c r="K45" i="1"/>
  <c r="K43" i="1"/>
  <c r="K42" i="1"/>
  <c r="K41" i="1"/>
  <c r="K39" i="1"/>
  <c r="K37" i="1"/>
  <c r="K36" i="1"/>
  <c r="K32" i="1"/>
  <c r="K31" i="1"/>
  <c r="K30" i="1"/>
  <c r="K29" i="1"/>
  <c r="K27" i="1"/>
  <c r="K26" i="1"/>
  <c r="K25" i="1"/>
  <c r="K24" i="1"/>
  <c r="K23" i="1"/>
  <c r="K20" i="1"/>
  <c r="K19" i="1"/>
  <c r="K17" i="1"/>
  <c r="K15" i="1"/>
  <c r="K14" i="1"/>
  <c r="K12" i="1"/>
  <c r="K11" i="1"/>
  <c r="K10" i="1"/>
  <c r="K9" i="1"/>
  <c r="K8" i="1"/>
  <c r="J13" i="1" l="1"/>
  <c r="J21" i="1"/>
  <c r="J51" i="1"/>
  <c r="F13" i="1"/>
  <c r="F51" i="1"/>
  <c r="H6" i="1"/>
  <c r="G6" i="1"/>
  <c r="L33" i="1"/>
  <c r="D6" i="1"/>
  <c r="C6" i="1"/>
  <c r="J54" i="1"/>
  <c r="J33" i="1"/>
  <c r="L9" i="1"/>
  <c r="L17" i="1"/>
  <c r="L43" i="1"/>
  <c r="L31" i="1"/>
  <c r="L23" i="1"/>
  <c r="L26" i="1"/>
  <c r="K54" i="1"/>
  <c r="L39" i="1"/>
  <c r="L20" i="1"/>
  <c r="L55" i="1"/>
  <c r="L47" i="1"/>
  <c r="L42" i="1"/>
  <c r="L30" i="1"/>
  <c r="L14" i="1"/>
  <c r="L11" i="1"/>
  <c r="L15" i="1"/>
  <c r="L10" i="1"/>
  <c r="L48" i="1"/>
  <c r="L53" i="1"/>
  <c r="L50" i="1"/>
  <c r="L46" i="1"/>
  <c r="L45" i="1"/>
  <c r="L41" i="1"/>
  <c r="L36" i="1"/>
  <c r="L32" i="1"/>
  <c r="L29" i="1"/>
  <c r="L27" i="1"/>
  <c r="L25" i="1"/>
  <c r="E54" i="1"/>
  <c r="K16" i="1"/>
  <c r="K7" i="1"/>
  <c r="E28" i="1"/>
  <c r="E16" i="1"/>
  <c r="I54" i="1"/>
  <c r="I52" i="1"/>
  <c r="K52" i="1"/>
  <c r="E52" i="1"/>
  <c r="I49" i="1"/>
  <c r="K49" i="1"/>
  <c r="E49" i="1"/>
  <c r="I44" i="1"/>
  <c r="K44" i="1"/>
  <c r="E44" i="1"/>
  <c r="I40" i="1"/>
  <c r="K40" i="1"/>
  <c r="E40" i="1"/>
  <c r="I35" i="1"/>
  <c r="K35" i="1"/>
  <c r="E35" i="1"/>
  <c r="I28" i="1"/>
  <c r="K28" i="1"/>
  <c r="I22" i="1"/>
  <c r="K22" i="1"/>
  <c r="E22" i="1"/>
  <c r="I18" i="1"/>
  <c r="K18" i="1"/>
  <c r="E18" i="1"/>
  <c r="I16" i="1"/>
  <c r="I7" i="1"/>
  <c r="E7" i="1"/>
  <c r="L37" i="1"/>
  <c r="L24" i="1"/>
  <c r="L19" i="1"/>
  <c r="L12" i="1"/>
  <c r="L8" i="1"/>
  <c r="F34" i="1" l="1"/>
  <c r="F38" i="1"/>
  <c r="F33" i="1"/>
  <c r="F29" i="1"/>
  <c r="F47" i="1"/>
  <c r="L16" i="1"/>
  <c r="F17" i="1"/>
  <c r="F28" i="1"/>
  <c r="J25" i="1"/>
  <c r="J27" i="1"/>
  <c r="J41" i="1"/>
  <c r="J47" i="1"/>
  <c r="J19" i="1"/>
  <c r="J52" i="1"/>
  <c r="J26" i="1"/>
  <c r="J50" i="1"/>
  <c r="J53" i="1"/>
  <c r="J40" i="1"/>
  <c r="J45" i="1"/>
  <c r="J55" i="1"/>
  <c r="J8" i="1"/>
  <c r="J9" i="1"/>
  <c r="J30" i="1"/>
  <c r="J32" i="1"/>
  <c r="J20" i="1"/>
  <c r="J18" i="1"/>
  <c r="J7" i="1"/>
  <c r="J15" i="1"/>
  <c r="J49" i="1"/>
  <c r="J31" i="1"/>
  <c r="J42" i="1"/>
  <c r="J24" i="1"/>
  <c r="J35" i="1"/>
  <c r="J12" i="1"/>
  <c r="J36" i="1"/>
  <c r="J29" i="1"/>
  <c r="J10" i="1"/>
  <c r="J23" i="1"/>
  <c r="J48" i="1"/>
  <c r="I6" i="1"/>
  <c r="J37" i="1"/>
  <c r="J22" i="1"/>
  <c r="J46" i="1"/>
  <c r="J28" i="1"/>
  <c r="J43" i="1"/>
  <c r="J16" i="1"/>
  <c r="J44" i="1"/>
  <c r="J17" i="1"/>
  <c r="J39" i="1"/>
  <c r="J14" i="1"/>
  <c r="J11" i="1"/>
  <c r="L54" i="1"/>
  <c r="F23" i="1"/>
  <c r="F45" i="1"/>
  <c r="F15" i="1"/>
  <c r="F36" i="1"/>
  <c r="F46" i="1"/>
  <c r="F53" i="1"/>
  <c r="F41" i="1"/>
  <c r="F16" i="1"/>
  <c r="F35" i="1"/>
  <c r="K6" i="1"/>
  <c r="F11" i="1"/>
  <c r="F20" i="1"/>
  <c r="F32" i="1"/>
  <c r="F9" i="1"/>
  <c r="F40" i="1"/>
  <c r="F10" i="1"/>
  <c r="F27" i="1"/>
  <c r="F50" i="1"/>
  <c r="F19" i="1"/>
  <c r="F43" i="1"/>
  <c r="F44" i="1"/>
  <c r="F26" i="1"/>
  <c r="F14" i="1"/>
  <c r="F49" i="1"/>
  <c r="F31" i="1"/>
  <c r="F55" i="1"/>
  <c r="F8" i="1"/>
  <c r="F52" i="1"/>
  <c r="E6" i="1"/>
  <c r="F48" i="1"/>
  <c r="F30" i="1"/>
  <c r="F18" i="1"/>
  <c r="F54" i="1"/>
  <c r="F37" i="1"/>
  <c r="F22" i="1"/>
  <c r="F7" i="1"/>
  <c r="F42" i="1"/>
  <c r="F24" i="1"/>
  <c r="F12" i="1"/>
  <c r="F39" i="1"/>
  <c r="F25" i="1"/>
  <c r="L28" i="1"/>
  <c r="L52" i="1"/>
  <c r="L49" i="1"/>
  <c r="L44" i="1"/>
  <c r="L40" i="1"/>
  <c r="L35" i="1"/>
  <c r="L22" i="1"/>
  <c r="L18" i="1"/>
  <c r="L7" i="1"/>
  <c r="L6" i="1" l="1"/>
</calcChain>
</file>

<file path=xl/sharedStrings.xml><?xml version="1.0" encoding="utf-8"?>
<sst xmlns="http://schemas.openxmlformats.org/spreadsheetml/2006/main" count="109" uniqueCount="109">
  <si>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</si>
  <si>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</si>
  <si>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</si>
  <si>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</si>
  <si>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</si>
  <si>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</si>
  <si>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</si>
  <si>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</si>
  <si>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</si>
  <si>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</si>
  <si>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</si>
  <si>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</si>
  <si>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</si>
  <si>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</si>
  <si>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</si>
  <si>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</si>
  <si>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</si>
  <si>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</si>
  <si>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</si>
  <si>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</si>
  <si>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</si>
  <si>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</si>
  <si>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</si>
  <si>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</si>
  <si>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</si>
  <si>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</si>
  <si>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</si>
  <si>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</si>
  <si>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</si>
  <si>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</si>
  <si>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</si>
  <si>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</si>
  <si>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</si>
  <si>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</si>
  <si>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</si>
  <si>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</si>
  <si>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</si>
  <si>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</si>
  <si>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</si>
  <si>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</si>
  <si>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</si>
  <si>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</si>
  <si>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</si>
  <si>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</si>
  <si>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</si>
  <si>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</si>
  <si>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</si>
  <si>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</si>
  <si>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</si>
  <si>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</si>
  <si>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</si>
  <si>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</si>
  <si>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</si>
  <si>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</si>
  <si>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</si>
  <si>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</si>
  <si>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</si>
  <si>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</si>
  <si>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</si>
  <si>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</si>
  <si>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</si>
  <si>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</si>
  <si>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</si>
  <si>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</si>
  <si>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</si>
  <si>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</si>
  <si>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</si>
  <si>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</si>
  <si>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</si>
  <si>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</si>
  <si>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</si>
  <si>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</si>
  <si>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</si>
  <si>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</si>
  <si>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</si>
  <si>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</si>
  <si>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</si>
  <si>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</si>
  <si>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</si>
  <si>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</si>
  <si>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</si>
  <si>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</si>
  <si>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</si>
  <si>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</si>
  <si>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</si>
  <si>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</si>
  <si>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</si>
  <si>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</si>
  <si>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</si>
  <si>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</si>
  <si>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</si>
  <si>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</si>
  <si>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</si>
  <si>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</si>
  <si>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</si>
  <si>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</si>
  <si>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</si>
  <si>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</si>
  <si>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</si>
  <si>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</si>
  <si>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</si>
  <si>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ОХРАНА ОКРУЖАЮЩЕЙ СРЕДЫ</t>
  </si>
  <si>
    <t>Анализ исполнения расходов бюджета Тоншаевского муниципального округа</t>
  </si>
  <si>
    <t>Обеспечение проведения выборов и референдумов</t>
  </si>
  <si>
    <t>Спорт высших достижений</t>
  </si>
  <si>
    <t>Охрана объектов растительного и животного мира и среды их обитания</t>
  </si>
  <si>
    <t>Информация об исполнении за январь-июнь месяц 2025 года, 2024 года в разрезе разделов, подразделов классификации расходов</t>
  </si>
  <si>
    <t>за январь-июнь месяц 2025 года</t>
  </si>
  <si>
    <t>Другие вопросы в области национальной безопасности и правоохранительной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</si>
</sst>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9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left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5"/>
  <sheetViews>
    <sheetView tabSelected="1" workbookViewId="0">
      <selection activeCell="D38" sqref="D38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19" t="s">
        <v>102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</row>
    <row r="2" spans="1:15" x14ac:dyDescent="0.2">
      <c r="A2" s="21" t="s">
        <v>106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0"/>
      <c r="N2" s="20"/>
      <c r="O2" s="20"/>
    </row>
    <row r="4" spans="1:15" s="13" customFormat="1" ht="20.100000000000001" customHeight="1" x14ac:dyDescent="0.2">
      <c r="A4" s="22" t="s">
        <v>0</v>
      </c>
      <c r="B4" s="23" t="s">
        <v>1</v>
      </c>
      <c r="C4" s="25" t="s">
        <v>107</v>
      </c>
      <c r="D4" s="25"/>
      <c r="E4" s="25"/>
      <c r="F4" s="25"/>
      <c r="G4" s="25" t="s">
        <v>2</v>
      </c>
      <c r="H4" s="25"/>
      <c r="I4" s="25"/>
      <c r="J4" s="25"/>
      <c r="K4" s="25"/>
      <c r="L4" s="25"/>
    </row>
    <row r="5" spans="1:15" s="13" customFormat="1" ht="83.1" customHeight="1" x14ac:dyDescent="0.2">
      <c r="A5" s="22"/>
      <c r="B5" s="23"/>
      <c r="C5" s="24" t="s">
        <v>3</v>
      </c>
      <c r="D5" s="24" t="s">
        <v>4</v>
      </c>
      <c r="E5" s="25" t="s">
        <v>5</v>
      </c>
      <c r="F5" s="25" t="s">
        <v>6</v>
      </c>
      <c r="G5" s="24" t="s">
        <v>7</v>
      </c>
      <c r="H5" s="24" t="s">
        <v>8</v>
      </c>
      <c r="I5" s="25" t="s">
        <v>9</v>
      </c>
      <c r="J5" s="25" t="s">
        <v>10</v>
      </c>
      <c r="K5" s="25" t="s">
        <v>11</v>
      </c>
      <c r="L5" s="25" t="s">
        <v>12</v>
      </c>
    </row>
    <row r="6" spans="1:15" s="13" customFormat="1" ht="21" customHeight="1" x14ac:dyDescent="0.2">
      <c r="A6" s="1" t="s">
        <v>13</v>
      </c>
      <c r="B6" s="2"/>
      <c r="C6" s="3">
        <f>(C7+C16+C18+C22+C28+C35+C33+C40+C44+C49+C54+C52)</f>
        <v>1203336.5399999998</v>
      </c>
      <c r="D6" s="3">
        <f>(D7+D16+D18+D22+D28+D33+D35+D40+D44+D49+D54+D52)</f>
        <v>553910.88</v>
      </c>
      <c r="E6" s="4">
        <f t="shared" ref="E6:E35" si="0">(D6/C6)</f>
        <v>0.46031252404252604</v>
      </c>
      <c r="F6" s="4">
        <v>1</v>
      </c>
      <c r="G6" s="3">
        <f>(G7+G16+G18+G22+G28+G35+G33+G40+G44+G49+G54+G52)</f>
        <v>1055121.3</v>
      </c>
      <c r="H6" s="3">
        <f>(H7+H16+H18+H22+H28+H33+H35+H40+H44+H49+H54+H52)</f>
        <v>543163.38</v>
      </c>
      <c r="I6" s="4">
        <f t="shared" ref="I6:I35" si="1">(H6/G6)</f>
        <v>0.5147876173099718</v>
      </c>
      <c r="J6" s="4">
        <v>1</v>
      </c>
      <c r="K6" s="4">
        <f t="shared" ref="K6:K35" si="2">(D6/H6)</f>
        <v>1.0197868641291687</v>
      </c>
      <c r="L6" s="14">
        <f t="shared" ref="L6:L35" si="3">(E6-I6)</f>
        <v>-5.4475093267445762E-2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SUM(C8:C15)</f>
        <v>145596.28</v>
      </c>
      <c r="D7" s="7">
        <f>SUM(D8:D15)</f>
        <v>63236.92</v>
      </c>
      <c r="E7" s="8">
        <f t="shared" si="0"/>
        <v>0.43433060240275367</v>
      </c>
      <c r="F7" s="8">
        <f>(D7/D6)</f>
        <v>0.11416443020581217</v>
      </c>
      <c r="G7" s="7">
        <f>SUM(G8:G15)</f>
        <v>124798.42</v>
      </c>
      <c r="H7" s="7">
        <f>SUM(H8:H15)</f>
        <v>59284.69</v>
      </c>
      <c r="I7" s="8">
        <f t="shared" si="1"/>
        <v>0.47504359430191506</v>
      </c>
      <c r="J7" s="8">
        <f>(H7/H6)</f>
        <v>0.10914706731517873</v>
      </c>
      <c r="K7" s="8">
        <f t="shared" si="2"/>
        <v>1.0666652722650654</v>
      </c>
      <c r="L7" s="15">
        <f t="shared" si="3"/>
        <v>-4.0712991899161388E-2</v>
      </c>
    </row>
    <row r="8" spans="1:15" s="13" customFormat="1" ht="41.1" customHeight="1" x14ac:dyDescent="0.2">
      <c r="A8" s="1" t="s">
        <v>16</v>
      </c>
      <c r="B8" s="2" t="s">
        <v>17</v>
      </c>
      <c r="C8" s="3">
        <v>2993</v>
      </c>
      <c r="D8" s="3">
        <v>1761.69</v>
      </c>
      <c r="E8" s="4">
        <f t="shared" si="0"/>
        <v>0.5886034079518877</v>
      </c>
      <c r="F8" s="4">
        <f>(D8/D6)</f>
        <v>3.1804574772028309E-3</v>
      </c>
      <c r="G8" s="3">
        <v>2227.19</v>
      </c>
      <c r="H8" s="3">
        <v>1511.63</v>
      </c>
      <c r="I8" s="4">
        <f t="shared" si="1"/>
        <v>0.67871622986812985</v>
      </c>
      <c r="J8" s="4">
        <f>(H8/H6)</f>
        <v>2.7830116235008336E-3</v>
      </c>
      <c r="K8" s="4">
        <f t="shared" si="2"/>
        <v>1.1654240786435834</v>
      </c>
      <c r="L8" s="14">
        <f t="shared" si="3"/>
        <v>-9.0112821916242147E-2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2330.9</v>
      </c>
      <c r="D9" s="3">
        <v>1052.74</v>
      </c>
      <c r="E9" s="4">
        <f t="shared" si="0"/>
        <v>0.45164528722810932</v>
      </c>
      <c r="F9" s="4">
        <f>(D9/D6)</f>
        <v>1.9005584436254438E-3</v>
      </c>
      <c r="G9" s="3">
        <v>2119.1</v>
      </c>
      <c r="H9" s="3">
        <v>830.64</v>
      </c>
      <c r="I9" s="4">
        <f t="shared" si="1"/>
        <v>0.39197772639328016</v>
      </c>
      <c r="J9" s="4">
        <f>(H9/H6)</f>
        <v>1.5292636259830329E-3</v>
      </c>
      <c r="K9" s="4">
        <f t="shared" si="2"/>
        <v>1.267384185688144</v>
      </c>
      <c r="L9" s="14">
        <f t="shared" si="3"/>
        <v>5.9667560834829159E-2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61690.52</v>
      </c>
      <c r="D10" s="3">
        <v>27807.34</v>
      </c>
      <c r="E10" s="4">
        <f t="shared" si="0"/>
        <v>0.45075548074485355</v>
      </c>
      <c r="F10" s="4">
        <f>(D10/D6)</f>
        <v>5.0201830301654302E-2</v>
      </c>
      <c r="G10" s="3">
        <v>56066.48</v>
      </c>
      <c r="H10" s="3">
        <v>26145.41</v>
      </c>
      <c r="I10" s="4">
        <f t="shared" si="1"/>
        <v>0.46632872261643676</v>
      </c>
      <c r="J10" s="4">
        <f>(H10/H6)</f>
        <v>4.8135443151561506E-2</v>
      </c>
      <c r="K10" s="4">
        <f t="shared" si="2"/>
        <v>1.0635648857677122</v>
      </c>
      <c r="L10" s="14">
        <f t="shared" si="3"/>
        <v>-1.557324187158321E-2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8.4</v>
      </c>
      <c r="D11" s="3">
        <v>0</v>
      </c>
      <c r="E11" s="4">
        <f t="shared" si="0"/>
        <v>0</v>
      </c>
      <c r="F11" s="4">
        <f>(D11/D6)</f>
        <v>0</v>
      </c>
      <c r="G11" s="3">
        <v>7.7</v>
      </c>
      <c r="H11" s="3">
        <v>4.6500000000000004</v>
      </c>
      <c r="I11" s="4">
        <f t="shared" si="1"/>
        <v>0.60389610389610393</v>
      </c>
      <c r="J11" s="4">
        <f>(H11/H6)</f>
        <v>8.5609600558859485E-6</v>
      </c>
      <c r="K11" s="4">
        <f t="shared" si="2"/>
        <v>0</v>
      </c>
      <c r="L11" s="14">
        <f t="shared" si="3"/>
        <v>-0.60389610389610393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16444.900000000001</v>
      </c>
      <c r="D12" s="3">
        <v>8675.31</v>
      </c>
      <c r="E12" s="4">
        <f t="shared" si="0"/>
        <v>0.52753802090617752</v>
      </c>
      <c r="F12" s="4">
        <f>(D12/D6)</f>
        <v>1.5661923809837424E-2</v>
      </c>
      <c r="G12" s="3">
        <v>14552.55</v>
      </c>
      <c r="H12" s="3">
        <v>8091.64</v>
      </c>
      <c r="I12" s="4">
        <f t="shared" si="1"/>
        <v>0.55602901209753619</v>
      </c>
      <c r="J12" s="4">
        <f>(H12/H6)</f>
        <v>1.4897248779915908E-2</v>
      </c>
      <c r="K12" s="4">
        <f t="shared" si="2"/>
        <v>1.0721324725272008</v>
      </c>
      <c r="L12" s="14">
        <f t="shared" si="3"/>
        <v>-2.8490991191358672E-2</v>
      </c>
    </row>
    <row r="13" spans="1:15" s="13" customFormat="1" ht="26.25" customHeight="1" x14ac:dyDescent="0.2">
      <c r="A13" s="1" t="s">
        <v>103</v>
      </c>
      <c r="B13" s="2">
        <v>107</v>
      </c>
      <c r="C13" s="3">
        <v>4000</v>
      </c>
      <c r="D13" s="3"/>
      <c r="E13" s="4">
        <f t="shared" si="0"/>
        <v>0</v>
      </c>
      <c r="F13" s="4">
        <f>(D13/D7)</f>
        <v>0</v>
      </c>
      <c r="G13" s="3">
        <v>300</v>
      </c>
      <c r="H13" s="3"/>
      <c r="I13" s="4">
        <f t="shared" si="1"/>
        <v>0</v>
      </c>
      <c r="J13" s="4">
        <f>(H13/H7)</f>
        <v>0</v>
      </c>
      <c r="K13" s="4" t="e">
        <f t="shared" si="2"/>
        <v>#DIV/0!</v>
      </c>
      <c r="L13" s="14">
        <f t="shared" si="3"/>
        <v>0</v>
      </c>
    </row>
    <row r="14" spans="1:15" s="13" customFormat="1" ht="21" customHeight="1" x14ac:dyDescent="0.2">
      <c r="A14" s="1" t="s">
        <v>26</v>
      </c>
      <c r="B14" s="2" t="s">
        <v>27</v>
      </c>
      <c r="C14" s="3">
        <v>1624.06</v>
      </c>
      <c r="D14" s="3"/>
      <c r="E14" s="4">
        <f t="shared" si="0"/>
        <v>0</v>
      </c>
      <c r="F14" s="4">
        <f>(D14/D6)</f>
        <v>0</v>
      </c>
      <c r="G14" s="3">
        <v>1355.4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 x14ac:dyDescent="0.2">
      <c r="A15" s="1" t="s">
        <v>28</v>
      </c>
      <c r="B15" s="2" t="s">
        <v>29</v>
      </c>
      <c r="C15" s="3">
        <v>56504.5</v>
      </c>
      <c r="D15" s="3">
        <v>23939.84</v>
      </c>
      <c r="E15" s="4">
        <f t="shared" si="0"/>
        <v>0.4236802378571618</v>
      </c>
      <c r="F15" s="4">
        <f>(D15/D6)</f>
        <v>4.3219660173492172E-2</v>
      </c>
      <c r="G15" s="3">
        <v>48170</v>
      </c>
      <c r="H15" s="3">
        <v>22700.720000000001</v>
      </c>
      <c r="I15" s="4">
        <f t="shared" si="1"/>
        <v>0.47126261158397348</v>
      </c>
      <c r="J15" s="4">
        <f>(H15/H6)</f>
        <v>4.1793539174161558E-2</v>
      </c>
      <c r="K15" s="4">
        <f t="shared" si="2"/>
        <v>1.0545850528088976</v>
      </c>
      <c r="L15" s="14">
        <f t="shared" si="3"/>
        <v>-4.7582373726811678E-2</v>
      </c>
    </row>
    <row r="16" spans="1:15" s="13" customFormat="1" ht="21" customHeight="1" x14ac:dyDescent="0.2">
      <c r="A16" s="5" t="s">
        <v>30</v>
      </c>
      <c r="B16" s="6" t="s">
        <v>31</v>
      </c>
      <c r="C16" s="7">
        <f>SUM(C17:C17)</f>
        <v>839.2</v>
      </c>
      <c r="D16" s="7">
        <f>SUM(D17:D17)</f>
        <v>299.89</v>
      </c>
      <c r="E16" s="8">
        <f t="shared" si="0"/>
        <v>0.35735224022878931</v>
      </c>
      <c r="F16" s="8">
        <f>(D16/D6)</f>
        <v>5.4140478338320411E-4</v>
      </c>
      <c r="G16" s="7">
        <f>SUM(G17:G17)</f>
        <v>712.7</v>
      </c>
      <c r="H16" s="7">
        <f>SUM(H17:H17)</f>
        <v>329.46</v>
      </c>
      <c r="I16" s="8">
        <f t="shared" si="1"/>
        <v>0.46227023993265043</v>
      </c>
      <c r="J16" s="8">
        <f>(H16/H6)</f>
        <v>6.0655782795960948E-4</v>
      </c>
      <c r="K16" s="8">
        <f t="shared" si="2"/>
        <v>0.91024707096460877</v>
      </c>
      <c r="L16" s="8">
        <f t="shared" si="3"/>
        <v>-0.10491799970386112</v>
      </c>
    </row>
    <row r="17" spans="1:12" s="13" customFormat="1" ht="21" customHeight="1" x14ac:dyDescent="0.2">
      <c r="A17" s="1" t="s">
        <v>32</v>
      </c>
      <c r="B17" s="2" t="s">
        <v>33</v>
      </c>
      <c r="C17" s="3">
        <v>839.2</v>
      </c>
      <c r="D17" s="3">
        <v>299.89</v>
      </c>
      <c r="E17" s="4">
        <f t="shared" si="0"/>
        <v>0.35735224022878931</v>
      </c>
      <c r="F17" s="4">
        <f>(D17/D6)</f>
        <v>5.4140478338320411E-4</v>
      </c>
      <c r="G17" s="3">
        <v>712.7</v>
      </c>
      <c r="H17" s="3">
        <v>329.46</v>
      </c>
      <c r="I17" s="4">
        <f t="shared" si="1"/>
        <v>0.46227023993265043</v>
      </c>
      <c r="J17" s="4">
        <f>(H17/H6)</f>
        <v>6.0655782795960948E-4</v>
      </c>
      <c r="K17" s="4">
        <f t="shared" si="2"/>
        <v>0.91024707096460877</v>
      </c>
      <c r="L17" s="4">
        <f t="shared" si="3"/>
        <v>-0.10491799970386112</v>
      </c>
    </row>
    <row r="18" spans="1:12" s="13" customFormat="1" ht="41.1" customHeight="1" x14ac:dyDescent="0.2">
      <c r="A18" s="5" t="s">
        <v>34</v>
      </c>
      <c r="B18" s="6" t="s">
        <v>35</v>
      </c>
      <c r="C18" s="7">
        <f>SUM(C19:C21)</f>
        <v>27687.25</v>
      </c>
      <c r="D18" s="7">
        <f>SUM(D19:D21)</f>
        <v>12476.08</v>
      </c>
      <c r="E18" s="8">
        <f t="shared" si="0"/>
        <v>0.450607409547716</v>
      </c>
      <c r="F18" s="8">
        <f>(D18/D6)</f>
        <v>2.2523623294779839E-2</v>
      </c>
      <c r="G18" s="7">
        <f>SUM(G19:G21)</f>
        <v>21233.96</v>
      </c>
      <c r="H18" s="7">
        <f>SUM(H19:H21)</f>
        <v>10055.85</v>
      </c>
      <c r="I18" s="8">
        <f t="shared" si="1"/>
        <v>0.47357393533754422</v>
      </c>
      <c r="J18" s="8">
        <f>(H18/H6)</f>
        <v>1.8513490360856064E-2</v>
      </c>
      <c r="K18" s="8">
        <f t="shared" si="2"/>
        <v>1.2406788088525584</v>
      </c>
      <c r="L18" s="15">
        <f t="shared" si="3"/>
        <v>-2.2966525789828218E-2</v>
      </c>
    </row>
    <row r="19" spans="1:12" s="13" customFormat="1" ht="41.1" customHeight="1" x14ac:dyDescent="0.2">
      <c r="A19" s="1" t="s">
        <v>36</v>
      </c>
      <c r="B19" s="2" t="s">
        <v>37</v>
      </c>
      <c r="C19" s="3">
        <v>10692.6</v>
      </c>
      <c r="D19" s="3">
        <v>4664.59</v>
      </c>
      <c r="E19" s="4">
        <f t="shared" si="0"/>
        <v>0.43624469259113779</v>
      </c>
      <c r="F19" s="4">
        <f>(D19/D6)</f>
        <v>8.4211922322233491E-3</v>
      </c>
      <c r="G19" s="3">
        <v>7103.53</v>
      </c>
      <c r="H19" s="3">
        <v>3881.68</v>
      </c>
      <c r="I19" s="4">
        <f t="shared" si="1"/>
        <v>0.54644381033091993</v>
      </c>
      <c r="J19" s="4">
        <f>(H19/H6)</f>
        <v>7.1464317053185726E-3</v>
      </c>
      <c r="K19" s="4">
        <f t="shared" si="2"/>
        <v>1.2016935965870448</v>
      </c>
      <c r="L19" s="14">
        <f t="shared" si="3"/>
        <v>-0.11019911773978214</v>
      </c>
    </row>
    <row r="20" spans="1:12" s="13" customFormat="1" ht="21" customHeight="1" x14ac:dyDescent="0.2">
      <c r="A20" s="1" t="s">
        <v>38</v>
      </c>
      <c r="B20" s="2" t="s">
        <v>39</v>
      </c>
      <c r="C20" s="3">
        <v>16937.650000000001</v>
      </c>
      <c r="D20" s="3">
        <v>7811.49</v>
      </c>
      <c r="E20" s="4">
        <f t="shared" si="0"/>
        <v>0.46119089720238637</v>
      </c>
      <c r="F20" s="4">
        <f>(D20/D6)</f>
        <v>1.4102431062556488E-2</v>
      </c>
      <c r="G20" s="3">
        <v>14130.43</v>
      </c>
      <c r="H20" s="3">
        <v>6174.17</v>
      </c>
      <c r="I20" s="4">
        <f t="shared" si="1"/>
        <v>0.4369414094263232</v>
      </c>
      <c r="J20" s="4">
        <f>(H20/H6)</f>
        <v>1.1367058655537492E-2</v>
      </c>
      <c r="K20" s="4">
        <f t="shared" si="2"/>
        <v>1.2651886812316473</v>
      </c>
      <c r="L20" s="4">
        <f t="shared" si="3"/>
        <v>2.4249487776063172E-2</v>
      </c>
    </row>
    <row r="21" spans="1:12" s="13" customFormat="1" ht="21" customHeight="1" x14ac:dyDescent="0.2">
      <c r="A21" s="1" t="s">
        <v>108</v>
      </c>
      <c r="B21" s="2">
        <v>314</v>
      </c>
      <c r="C21" s="3">
        <v>57</v>
      </c>
      <c r="D21" s="3"/>
      <c r="E21" s="4">
        <f t="shared" si="0"/>
        <v>0</v>
      </c>
      <c r="F21" s="4">
        <f>(D21/D7)</f>
        <v>0</v>
      </c>
      <c r="G21" s="3"/>
      <c r="H21" s="3"/>
      <c r="I21" s="4" t="e">
        <f t="shared" si="1"/>
        <v>#DIV/0!</v>
      </c>
      <c r="J21" s="4">
        <f>(H21/H7)</f>
        <v>0</v>
      </c>
      <c r="K21" s="4" t="e">
        <f t="shared" si="2"/>
        <v>#DIV/0!</v>
      </c>
      <c r="L21" s="4" t="e">
        <f t="shared" si="3"/>
        <v>#DIV/0!</v>
      </c>
    </row>
    <row r="22" spans="1:12" s="13" customFormat="1" ht="21" customHeight="1" x14ac:dyDescent="0.2">
      <c r="A22" s="5" t="s">
        <v>40</v>
      </c>
      <c r="B22" s="6" t="s">
        <v>41</v>
      </c>
      <c r="C22" s="7">
        <f>SUM(C23:C27)</f>
        <v>80006.509999999995</v>
      </c>
      <c r="D22" s="7">
        <f>SUM(D23:D27)</f>
        <v>27175.530000000002</v>
      </c>
      <c r="E22" s="8">
        <f t="shared" si="0"/>
        <v>0.33966648463981247</v>
      </c>
      <c r="F22" s="8">
        <f>(D22/D6)</f>
        <v>4.9061195548280263E-2</v>
      </c>
      <c r="G22" s="7">
        <f>SUM(G23:G27)</f>
        <v>83501.94</v>
      </c>
      <c r="H22" s="7">
        <f>SUM(H23:H27)</f>
        <v>30908.190000000006</v>
      </c>
      <c r="I22" s="8">
        <f t="shared" si="1"/>
        <v>0.3701493641944128</v>
      </c>
      <c r="J22" s="8">
        <f>(H22/H6)</f>
        <v>5.6904038707469573E-2</v>
      </c>
      <c r="K22" s="8">
        <f t="shared" si="2"/>
        <v>0.87923395061308984</v>
      </c>
      <c r="L22" s="15">
        <f t="shared" si="3"/>
        <v>-3.0482879554600328E-2</v>
      </c>
    </row>
    <row r="23" spans="1:12" s="13" customFormat="1" ht="21" customHeight="1" x14ac:dyDescent="0.2">
      <c r="A23" s="1" t="s">
        <v>42</v>
      </c>
      <c r="B23" s="2" t="s">
        <v>43</v>
      </c>
      <c r="C23" s="3">
        <v>10821.39</v>
      </c>
      <c r="D23" s="3">
        <v>4450.53</v>
      </c>
      <c r="E23" s="4">
        <f t="shared" si="0"/>
        <v>0.41127156492835026</v>
      </c>
      <c r="F23" s="4">
        <f>(D23/D6)</f>
        <v>8.0347401733650726E-3</v>
      </c>
      <c r="G23" s="3">
        <v>12023.54</v>
      </c>
      <c r="H23" s="3">
        <v>5804.77</v>
      </c>
      <c r="I23" s="4">
        <f t="shared" si="1"/>
        <v>0.48278377249961324</v>
      </c>
      <c r="J23" s="4">
        <f>(H23/H6)</f>
        <v>1.0686968624431199E-2</v>
      </c>
      <c r="K23" s="4">
        <f t="shared" si="2"/>
        <v>0.76670221214621759</v>
      </c>
      <c r="L23" s="14">
        <f t="shared" si="3"/>
        <v>-7.1512207571262976E-2</v>
      </c>
    </row>
    <row r="24" spans="1:12" s="13" customFormat="1" ht="21" customHeight="1" x14ac:dyDescent="0.2">
      <c r="A24" s="1" t="s">
        <v>44</v>
      </c>
      <c r="B24" s="2" t="s">
        <v>45</v>
      </c>
      <c r="C24" s="3">
        <v>9945.7000000000007</v>
      </c>
      <c r="D24" s="3">
        <v>6156.4</v>
      </c>
      <c r="E24" s="4">
        <f t="shared" si="0"/>
        <v>0.61900117638778562</v>
      </c>
      <c r="F24" s="4">
        <f>(D24/D6)</f>
        <v>1.1114423316617286E-2</v>
      </c>
      <c r="G24" s="3">
        <v>11339.57</v>
      </c>
      <c r="H24" s="3">
        <v>5369.63</v>
      </c>
      <c r="I24" s="4">
        <f t="shared" si="1"/>
        <v>0.47353030141354568</v>
      </c>
      <c r="J24" s="4">
        <f>(H24/H6)</f>
        <v>9.8858468698681413E-3</v>
      </c>
      <c r="K24" s="4">
        <f t="shared" si="2"/>
        <v>1.146522199853621</v>
      </c>
      <c r="L24" s="14">
        <f t="shared" si="3"/>
        <v>0.14547087497423994</v>
      </c>
    </row>
    <row r="25" spans="1:12" s="13" customFormat="1" ht="21" customHeight="1" x14ac:dyDescent="0.2">
      <c r="A25" s="1" t="s">
        <v>46</v>
      </c>
      <c r="B25" s="2" t="s">
        <v>47</v>
      </c>
      <c r="C25" s="3">
        <v>47911.42</v>
      </c>
      <c r="D25" s="3">
        <v>12173.37</v>
      </c>
      <c r="E25" s="4">
        <f t="shared" si="0"/>
        <v>0.25408075986894152</v>
      </c>
      <c r="F25" s="4">
        <f>(D25/D6)</f>
        <v>2.1977127439706548E-2</v>
      </c>
      <c r="G25" s="3">
        <v>47752.51</v>
      </c>
      <c r="H25" s="3">
        <v>15227.94</v>
      </c>
      <c r="I25" s="4">
        <f t="shared" si="1"/>
        <v>0.31889297546872403</v>
      </c>
      <c r="J25" s="4">
        <f>(H25/H6)</f>
        <v>2.8035652919016742E-2</v>
      </c>
      <c r="K25" s="4">
        <f t="shared" si="2"/>
        <v>0.79941016316061142</v>
      </c>
      <c r="L25" s="4">
        <f t="shared" si="3"/>
        <v>-6.4812215599782508E-2</v>
      </c>
    </row>
    <row r="26" spans="1:12" s="13" customFormat="1" ht="21" customHeight="1" x14ac:dyDescent="0.2">
      <c r="A26" s="1" t="s">
        <v>48</v>
      </c>
      <c r="B26" s="2" t="s">
        <v>49</v>
      </c>
      <c r="C26" s="3">
        <v>564</v>
      </c>
      <c r="D26" s="3">
        <v>210.75</v>
      </c>
      <c r="E26" s="4">
        <f t="shared" si="0"/>
        <v>0.37367021276595747</v>
      </c>
      <c r="F26" s="4">
        <f>(D26/D6)</f>
        <v>3.8047636832842135E-4</v>
      </c>
      <c r="G26" s="3">
        <v>780.94</v>
      </c>
      <c r="H26" s="3">
        <v>400.29</v>
      </c>
      <c r="I26" s="4">
        <f t="shared" si="1"/>
        <v>0.51257458959715219</v>
      </c>
      <c r="J26" s="4">
        <f>(H26/H6)</f>
        <v>7.3696058081087871E-4</v>
      </c>
      <c r="K26" s="4">
        <f t="shared" si="2"/>
        <v>0.52649329236303677</v>
      </c>
      <c r="L26" s="4">
        <f t="shared" si="3"/>
        <v>-0.13890437683119472</v>
      </c>
    </row>
    <row r="27" spans="1:12" s="13" customFormat="1" ht="21" customHeight="1" x14ac:dyDescent="0.2">
      <c r="A27" s="1" t="s">
        <v>50</v>
      </c>
      <c r="B27" s="2" t="s">
        <v>51</v>
      </c>
      <c r="C27" s="3">
        <v>10764</v>
      </c>
      <c r="D27" s="3">
        <v>4184.4799999999996</v>
      </c>
      <c r="E27" s="4">
        <f t="shared" si="0"/>
        <v>0.38874767744332955</v>
      </c>
      <c r="F27" s="4">
        <f>(D27/D6)</f>
        <v>7.5544282502629295E-3</v>
      </c>
      <c r="G27" s="3">
        <v>11605.38</v>
      </c>
      <c r="H27" s="3">
        <v>4105.5600000000004</v>
      </c>
      <c r="I27" s="4">
        <f t="shared" si="1"/>
        <v>0.35376351312925564</v>
      </c>
      <c r="J27" s="4">
        <f>(H27/H6)</f>
        <v>7.5586097133426046E-3</v>
      </c>
      <c r="K27" s="4">
        <f t="shared" si="2"/>
        <v>1.0192227126141133</v>
      </c>
      <c r="L27" s="4">
        <f t="shared" si="3"/>
        <v>3.4984164314073918E-2</v>
      </c>
    </row>
    <row r="28" spans="1:12" s="13" customFormat="1" ht="21" customHeight="1" x14ac:dyDescent="0.2">
      <c r="A28" s="5" t="s">
        <v>52</v>
      </c>
      <c r="B28" s="6" t="s">
        <v>53</v>
      </c>
      <c r="C28" s="7">
        <f>SUM(C29:C32)</f>
        <v>86842.73000000001</v>
      </c>
      <c r="D28" s="7">
        <f>SUM(D29:D32)</f>
        <v>26010.57</v>
      </c>
      <c r="E28" s="8">
        <f t="shared" si="0"/>
        <v>0.2995134998634888</v>
      </c>
      <c r="F28" s="8">
        <f>(D28/D6)</f>
        <v>4.6958041336902429E-2</v>
      </c>
      <c r="G28" s="7">
        <f>SUM(G29:G32)</f>
        <v>96084.25</v>
      </c>
      <c r="H28" s="7">
        <f>SUM(H29:H32)</f>
        <v>28470.010000000002</v>
      </c>
      <c r="I28" s="8">
        <f t="shared" si="1"/>
        <v>0.29630256779857261</v>
      </c>
      <c r="J28" s="8">
        <f>(H28/H6)</f>
        <v>5.2415186752833007E-2</v>
      </c>
      <c r="K28" s="8">
        <f t="shared" si="2"/>
        <v>0.91361295623008199</v>
      </c>
      <c r="L28" s="8">
        <f t="shared" si="3"/>
        <v>3.2109320649161832E-3</v>
      </c>
    </row>
    <row r="29" spans="1:12" s="13" customFormat="1" ht="21" customHeight="1" x14ac:dyDescent="0.2">
      <c r="A29" s="1" t="s">
        <v>54</v>
      </c>
      <c r="B29" s="2" t="s">
        <v>55</v>
      </c>
      <c r="C29" s="3">
        <v>7979.89</v>
      </c>
      <c r="D29" s="3">
        <v>1912.03</v>
      </c>
      <c r="E29" s="4">
        <f t="shared" si="0"/>
        <v>0.23960605973265295</v>
      </c>
      <c r="F29" s="4">
        <f>(D29/D6)</f>
        <v>3.4518729799999596E-3</v>
      </c>
      <c r="G29" s="3">
        <v>23551.7</v>
      </c>
      <c r="H29" s="3">
        <v>5050.58</v>
      </c>
      <c r="I29" s="4">
        <f t="shared" si="1"/>
        <v>0.21444651553815647</v>
      </c>
      <c r="J29" s="4">
        <f>(H29/H6)</f>
        <v>9.2984545460336448E-3</v>
      </c>
      <c r="K29" s="4">
        <f t="shared" si="2"/>
        <v>0.37857632192738261</v>
      </c>
      <c r="L29" s="4">
        <f t="shared" si="3"/>
        <v>2.515954419449648E-2</v>
      </c>
    </row>
    <row r="30" spans="1:12" s="13" customFormat="1" ht="21" customHeight="1" x14ac:dyDescent="0.2">
      <c r="A30" s="1" t="s">
        <v>56</v>
      </c>
      <c r="B30" s="2" t="s">
        <v>57</v>
      </c>
      <c r="C30" s="3">
        <v>30556.77</v>
      </c>
      <c r="D30" s="3">
        <v>7226.08</v>
      </c>
      <c r="E30" s="4">
        <f t="shared" si="0"/>
        <v>0.23648049188444983</v>
      </c>
      <c r="F30" s="4">
        <f>(D30/D6)</f>
        <v>1.304556429727468E-2</v>
      </c>
      <c r="G30" s="3">
        <v>18319.79</v>
      </c>
      <c r="H30" s="3">
        <v>3581.85</v>
      </c>
      <c r="I30" s="4">
        <f t="shared" si="1"/>
        <v>0.19551807089491746</v>
      </c>
      <c r="J30" s="4">
        <f>(H30/H6)</f>
        <v>6.5944246830484041E-3</v>
      </c>
      <c r="K30" s="4">
        <f t="shared" si="2"/>
        <v>2.0174155813336685</v>
      </c>
      <c r="L30" s="4">
        <f t="shared" si="3"/>
        <v>4.0962420989532372E-2</v>
      </c>
    </row>
    <row r="31" spans="1:12" s="13" customFormat="1" ht="21" customHeight="1" x14ac:dyDescent="0.2">
      <c r="A31" s="1" t="s">
        <v>58</v>
      </c>
      <c r="B31" s="2" t="s">
        <v>59</v>
      </c>
      <c r="C31" s="3">
        <v>36335.85</v>
      </c>
      <c r="D31" s="3">
        <v>11590.24</v>
      </c>
      <c r="E31" s="4">
        <f t="shared" si="0"/>
        <v>0.31897533702940761</v>
      </c>
      <c r="F31" s="4">
        <f>(D31/D6)</f>
        <v>2.0924376860046511E-2</v>
      </c>
      <c r="G31" s="3">
        <v>43592.06</v>
      </c>
      <c r="H31" s="3">
        <v>15572.61</v>
      </c>
      <c r="I31" s="4">
        <f t="shared" si="1"/>
        <v>0.35723501022892706</v>
      </c>
      <c r="J31" s="4">
        <f>(H31/H6)</f>
        <v>2.8670213371159155E-2</v>
      </c>
      <c r="K31" s="4">
        <f t="shared" si="2"/>
        <v>0.74427087045781015</v>
      </c>
      <c r="L31" s="14">
        <f t="shared" si="3"/>
        <v>-3.8259673199519451E-2</v>
      </c>
    </row>
    <row r="32" spans="1:12" s="13" customFormat="1" ht="21" customHeight="1" x14ac:dyDescent="0.2">
      <c r="A32" s="1" t="s">
        <v>60</v>
      </c>
      <c r="B32" s="2" t="s">
        <v>61</v>
      </c>
      <c r="C32" s="3">
        <v>11970.22</v>
      </c>
      <c r="D32" s="3">
        <v>5282.22</v>
      </c>
      <c r="E32" s="4">
        <f t="shared" si="0"/>
        <v>0.44128011013999746</v>
      </c>
      <c r="F32" s="4">
        <f>(D32/D6)</f>
        <v>9.5362271995812764E-3</v>
      </c>
      <c r="G32" s="3">
        <v>10620.7</v>
      </c>
      <c r="H32" s="3">
        <v>4264.97</v>
      </c>
      <c r="I32" s="4">
        <f t="shared" si="1"/>
        <v>0.40157145950831868</v>
      </c>
      <c r="J32" s="4">
        <f>(H32/H6)</f>
        <v>7.8520941525918042E-3</v>
      </c>
      <c r="K32" s="4">
        <f t="shared" si="2"/>
        <v>1.2385128148615347</v>
      </c>
      <c r="L32" s="14">
        <f t="shared" si="3"/>
        <v>3.9708650631678777E-2</v>
      </c>
    </row>
    <row r="33" spans="1:12" s="13" customFormat="1" ht="21" customHeight="1" x14ac:dyDescent="0.2">
      <c r="A33" s="16" t="s">
        <v>101</v>
      </c>
      <c r="B33" s="17">
        <v>600</v>
      </c>
      <c r="C33" s="7">
        <f>SUM(C34:C34)</f>
        <v>0</v>
      </c>
      <c r="D33" s="7">
        <f>SUM(D34:D34)</f>
        <v>0</v>
      </c>
      <c r="E33" s="8" t="e">
        <f t="shared" si="0"/>
        <v>#DIV/0!</v>
      </c>
      <c r="F33" s="8">
        <f>(D33/D6)</f>
        <v>0</v>
      </c>
      <c r="G33" s="7">
        <f>SUM(G34:G34)</f>
        <v>500</v>
      </c>
      <c r="H33" s="7">
        <f>SUM(H34:H34)</f>
        <v>0</v>
      </c>
      <c r="I33" s="4">
        <f t="shared" si="1"/>
        <v>0</v>
      </c>
      <c r="J33" s="4">
        <f>(H33/H7)</f>
        <v>0</v>
      </c>
      <c r="K33" s="4" t="e">
        <f t="shared" si="2"/>
        <v>#DIV/0!</v>
      </c>
      <c r="L33" s="14" t="e">
        <f t="shared" si="3"/>
        <v>#DIV/0!</v>
      </c>
    </row>
    <row r="34" spans="1:12" s="13" customFormat="1" ht="21" customHeight="1" x14ac:dyDescent="0.2">
      <c r="A34" s="1" t="s">
        <v>105</v>
      </c>
      <c r="B34" s="2">
        <v>603</v>
      </c>
      <c r="C34" s="3"/>
      <c r="D34" s="3"/>
      <c r="E34" s="4" t="e">
        <f t="shared" ref="E34:E55" si="4">(D34/C34)</f>
        <v>#DIV/0!</v>
      </c>
      <c r="F34" s="4">
        <f>(D34/D6)</f>
        <v>0</v>
      </c>
      <c r="G34" s="3">
        <v>500</v>
      </c>
      <c r="H34" s="3"/>
      <c r="I34" s="4">
        <f t="shared" si="1"/>
        <v>0</v>
      </c>
      <c r="J34" s="4">
        <f>(H34/H8)</f>
        <v>0</v>
      </c>
      <c r="K34" s="4" t="e">
        <f t="shared" si="2"/>
        <v>#DIV/0!</v>
      </c>
      <c r="L34" s="14" t="e">
        <f t="shared" si="3"/>
        <v>#DIV/0!</v>
      </c>
    </row>
    <row r="35" spans="1:12" s="13" customFormat="1" ht="21" customHeight="1" x14ac:dyDescent="0.2">
      <c r="A35" s="5" t="s">
        <v>62</v>
      </c>
      <c r="B35" s="6" t="s">
        <v>63</v>
      </c>
      <c r="C35" s="7">
        <f>SUM(C36:C39)</f>
        <v>695559.90999999992</v>
      </c>
      <c r="D35" s="7">
        <f>SUM(D36:D39)</f>
        <v>351970.75</v>
      </c>
      <c r="E35" s="8">
        <f t="shared" si="0"/>
        <v>0.50602506691335913</v>
      </c>
      <c r="F35" s="8">
        <f>(D35/D6)</f>
        <v>0.63542848264688356</v>
      </c>
      <c r="G35" s="7">
        <f>SUM(G36:G39)</f>
        <v>578967.15</v>
      </c>
      <c r="H35" s="7">
        <f>SUM(H36:H39)</f>
        <v>340128.85000000003</v>
      </c>
      <c r="I35" s="8">
        <f t="shared" si="1"/>
        <v>0.5874752134037311</v>
      </c>
      <c r="J35" s="8">
        <f>(H35/H6)</f>
        <v>0.62619989219449967</v>
      </c>
      <c r="K35" s="8">
        <f t="shared" si="2"/>
        <v>1.0348159234360741</v>
      </c>
      <c r="L35" s="15">
        <f t="shared" si="3"/>
        <v>-8.1450146490371966E-2</v>
      </c>
    </row>
    <row r="36" spans="1:12" s="13" customFormat="1" ht="21" customHeight="1" x14ac:dyDescent="0.2">
      <c r="A36" s="1" t="s">
        <v>64</v>
      </c>
      <c r="B36" s="2" t="s">
        <v>65</v>
      </c>
      <c r="C36" s="3">
        <v>174606.26</v>
      </c>
      <c r="D36" s="3">
        <v>90813.21</v>
      </c>
      <c r="E36" s="4">
        <f t="shared" si="4"/>
        <v>0.52010283021926018</v>
      </c>
      <c r="F36" s="4">
        <f>(D36/D6)</f>
        <v>0.16394913564434771</v>
      </c>
      <c r="G36" s="3">
        <v>155497.91</v>
      </c>
      <c r="H36" s="3">
        <v>83703.94</v>
      </c>
      <c r="I36" s="4">
        <f t="shared" ref="I36:I55" si="5">(H36/G36)</f>
        <v>0.53829623819381234</v>
      </c>
      <c r="J36" s="4">
        <f>(H36/H6)</f>
        <v>0.15410453480866107</v>
      </c>
      <c r="K36" s="4">
        <f t="shared" ref="K36:K55" si="6">(D36/H36)</f>
        <v>1.0849335168690983</v>
      </c>
      <c r="L36" s="14">
        <f t="shared" ref="L36:L55" si="7">(E36-I36)</f>
        <v>-1.8193407974552156E-2</v>
      </c>
    </row>
    <row r="37" spans="1:12" s="13" customFormat="1" ht="21" customHeight="1" x14ac:dyDescent="0.2">
      <c r="A37" s="1" t="s">
        <v>66</v>
      </c>
      <c r="B37" s="2" t="s">
        <v>67</v>
      </c>
      <c r="C37" s="3">
        <v>431628.52</v>
      </c>
      <c r="D37" s="3">
        <v>213158.11</v>
      </c>
      <c r="E37" s="4">
        <f t="shared" si="4"/>
        <v>0.49384621294255526</v>
      </c>
      <c r="F37" s="4">
        <f>(D37/D6)</f>
        <v>0.38482383664317982</v>
      </c>
      <c r="G37" s="3">
        <v>338926.47</v>
      </c>
      <c r="H37" s="3">
        <v>214408.73</v>
      </c>
      <c r="I37" s="4">
        <f t="shared" si="5"/>
        <v>0.63261134487371262</v>
      </c>
      <c r="J37" s="4">
        <f>(H37/H6)</f>
        <v>0.39474076842220107</v>
      </c>
      <c r="K37" s="4">
        <f t="shared" si="6"/>
        <v>0.99416712183314537</v>
      </c>
      <c r="L37" s="14">
        <f t="shared" si="7"/>
        <v>-0.13876513193115736</v>
      </c>
    </row>
    <row r="38" spans="1:12" s="13" customFormat="1" ht="21" customHeight="1" x14ac:dyDescent="0.2">
      <c r="A38" s="1" t="s">
        <v>100</v>
      </c>
      <c r="B38" s="2">
        <v>703</v>
      </c>
      <c r="C38" s="3">
        <v>26784.32</v>
      </c>
      <c r="D38" s="3">
        <v>12475.58</v>
      </c>
      <c r="E38" s="4">
        <f t="shared" si="4"/>
        <v>0.46577923202829119</v>
      </c>
      <c r="F38" s="4">
        <f>(D38/D6)</f>
        <v>2.2522720622494361E-2</v>
      </c>
      <c r="G38" s="3">
        <v>21179.29</v>
      </c>
      <c r="H38" s="3">
        <v>10939.36</v>
      </c>
      <c r="I38" s="4">
        <f t="shared" si="5"/>
        <v>0.51651212103899613</v>
      </c>
      <c r="J38" s="4">
        <f>(H38/H12)</f>
        <v>1.3519336006050691</v>
      </c>
      <c r="K38" s="4">
        <f t="shared" si="6"/>
        <v>1.140430518787205</v>
      </c>
      <c r="L38" s="14">
        <f t="shared" si="7"/>
        <v>-5.073288901070494E-2</v>
      </c>
    </row>
    <row r="39" spans="1:12" s="13" customFormat="1" ht="21" customHeight="1" x14ac:dyDescent="0.2">
      <c r="A39" s="1" t="s">
        <v>68</v>
      </c>
      <c r="B39" s="2" t="s">
        <v>69</v>
      </c>
      <c r="C39" s="3">
        <v>62540.81</v>
      </c>
      <c r="D39" s="3">
        <v>35523.85</v>
      </c>
      <c r="E39" s="4">
        <f t="shared" si="4"/>
        <v>0.56801071172567164</v>
      </c>
      <c r="F39" s="4">
        <f>(D39/D6)</f>
        <v>6.4132789736861637E-2</v>
      </c>
      <c r="G39" s="3">
        <v>63363.48</v>
      </c>
      <c r="H39" s="3">
        <v>31076.82</v>
      </c>
      <c r="I39" s="4">
        <f t="shared" si="5"/>
        <v>0.49045317586723453</v>
      </c>
      <c r="J39" s="4">
        <f>(H39/H6)</f>
        <v>5.7214497781496239E-2</v>
      </c>
      <c r="K39" s="4">
        <f t="shared" si="6"/>
        <v>1.1430979746318961</v>
      </c>
      <c r="L39" s="14">
        <f t="shared" si="7"/>
        <v>7.755753585843711E-2</v>
      </c>
    </row>
    <row r="40" spans="1:12" s="13" customFormat="1" ht="21" customHeight="1" x14ac:dyDescent="0.2">
      <c r="A40" s="5" t="s">
        <v>70</v>
      </c>
      <c r="B40" s="6" t="s">
        <v>71</v>
      </c>
      <c r="C40" s="7">
        <f>SUM(C41:C43)</f>
        <v>122399.26</v>
      </c>
      <c r="D40" s="7">
        <f>SUM(D41:D43)</f>
        <v>59989.770000000004</v>
      </c>
      <c r="E40" s="8">
        <f t="shared" si="4"/>
        <v>0.490115463116362</v>
      </c>
      <c r="F40" s="8">
        <f>(D40/D6)</f>
        <v>0.10830220558224096</v>
      </c>
      <c r="G40" s="7">
        <f>SUM(G41:G43)</f>
        <v>107833.15</v>
      </c>
      <c r="H40" s="7">
        <f>SUM(H41:H43)</f>
        <v>57347.450000000004</v>
      </c>
      <c r="I40" s="8">
        <f t="shared" si="5"/>
        <v>0.53181651468031865</v>
      </c>
      <c r="J40" s="8">
        <f>(H40/H6)</f>
        <v>0.10558047930256272</v>
      </c>
      <c r="K40" s="8">
        <f t="shared" si="6"/>
        <v>1.0460756319592239</v>
      </c>
      <c r="L40" s="15">
        <f t="shared" si="7"/>
        <v>-4.1701051563956648E-2</v>
      </c>
    </row>
    <row r="41" spans="1:12" s="13" customFormat="1" ht="21" customHeight="1" x14ac:dyDescent="0.2">
      <c r="A41" s="1" t="s">
        <v>72</v>
      </c>
      <c r="B41" s="2" t="s">
        <v>73</v>
      </c>
      <c r="C41" s="3">
        <v>81479.06</v>
      </c>
      <c r="D41" s="3">
        <v>41293.15</v>
      </c>
      <c r="E41" s="4">
        <f t="shared" si="4"/>
        <v>0.50679462919675311</v>
      </c>
      <c r="F41" s="4">
        <f>(D41/D6)</f>
        <v>7.4548364170062886E-2</v>
      </c>
      <c r="G41" s="3">
        <v>76813.929999999993</v>
      </c>
      <c r="H41" s="3">
        <v>40344.01</v>
      </c>
      <c r="I41" s="4">
        <f t="shared" si="5"/>
        <v>0.5252173661730366</v>
      </c>
      <c r="J41" s="4">
        <f>(H41/H6)</f>
        <v>7.4276012495540486E-2</v>
      </c>
      <c r="K41" s="4">
        <f t="shared" si="6"/>
        <v>1.023526169064503</v>
      </c>
      <c r="L41" s="14">
        <f t="shared" si="7"/>
        <v>-1.8422736976283494E-2</v>
      </c>
    </row>
    <row r="42" spans="1:12" s="13" customFormat="1" ht="21" customHeight="1" x14ac:dyDescent="0.2">
      <c r="A42" s="1" t="s">
        <v>74</v>
      </c>
      <c r="B42" s="2" t="s">
        <v>75</v>
      </c>
      <c r="C42" s="3">
        <v>759.7</v>
      </c>
      <c r="D42" s="3">
        <v>168.71</v>
      </c>
      <c r="E42" s="4">
        <f t="shared" si="4"/>
        <v>0.2220745030933263</v>
      </c>
      <c r="F42" s="4">
        <f>(D42/D6)</f>
        <v>3.0457968256554198E-4</v>
      </c>
      <c r="G42" s="3">
        <v>451</v>
      </c>
      <c r="H42" s="3">
        <v>176.23</v>
      </c>
      <c r="I42" s="4">
        <f t="shared" si="5"/>
        <v>0.39075388026607538</v>
      </c>
      <c r="J42" s="4">
        <f>(H42/H6)</f>
        <v>3.2445118078468395E-4</v>
      </c>
      <c r="K42" s="4">
        <f t="shared" si="6"/>
        <v>0.95732849117630381</v>
      </c>
      <c r="L42" s="14">
        <f t="shared" si="7"/>
        <v>-0.16867937717274908</v>
      </c>
    </row>
    <row r="43" spans="1:12" s="13" customFormat="1" ht="21" customHeight="1" x14ac:dyDescent="0.2">
      <c r="A43" s="1" t="s">
        <v>76</v>
      </c>
      <c r="B43" s="2" t="s">
        <v>77</v>
      </c>
      <c r="C43" s="3">
        <v>40160.5</v>
      </c>
      <c r="D43" s="3">
        <v>18527.91</v>
      </c>
      <c r="E43" s="4">
        <f t="shared" si="4"/>
        <v>0.46134659678041856</v>
      </c>
      <c r="F43" s="4">
        <f>(D43/D6)</f>
        <v>3.3449261729612531E-2</v>
      </c>
      <c r="G43" s="3">
        <v>30568.22</v>
      </c>
      <c r="H43" s="3">
        <v>16827.21</v>
      </c>
      <c r="I43" s="4">
        <f t="shared" si="5"/>
        <v>0.55048053174178935</v>
      </c>
      <c r="J43" s="4">
        <f>(H43/H6)</f>
        <v>3.0980015626237541E-2</v>
      </c>
      <c r="K43" s="4">
        <f t="shared" si="6"/>
        <v>1.1010684480671484</v>
      </c>
      <c r="L43" s="14">
        <f t="shared" si="7"/>
        <v>-8.9133934961370787E-2</v>
      </c>
    </row>
    <row r="44" spans="1:12" s="13" customFormat="1" ht="21" customHeight="1" x14ac:dyDescent="0.2">
      <c r="A44" s="5" t="s">
        <v>78</v>
      </c>
      <c r="B44" s="6" t="s">
        <v>79</v>
      </c>
      <c r="C44" s="7">
        <f>SUM(C45:C48)</f>
        <v>36190.9</v>
      </c>
      <c r="D44" s="7">
        <f>SUM(D45:D48)</f>
        <v>7638.5099999999993</v>
      </c>
      <c r="E44" s="8">
        <f t="shared" si="4"/>
        <v>0.21106162046260246</v>
      </c>
      <c r="F44" s="8">
        <f>(D44/D6)</f>
        <v>1.3790142558672974E-2</v>
      </c>
      <c r="G44" s="7">
        <f>SUM(G45:G48)</f>
        <v>33316.839999999997</v>
      </c>
      <c r="H44" s="7">
        <f>SUM(H45:H48)</f>
        <v>12365.45</v>
      </c>
      <c r="I44" s="8">
        <f t="shared" si="5"/>
        <v>0.37114714360665663</v>
      </c>
      <c r="J44" s="8">
        <f>(H44/H6)</f>
        <v>2.2765617961947288E-2</v>
      </c>
      <c r="K44" s="8">
        <f t="shared" si="6"/>
        <v>0.61773004621748495</v>
      </c>
      <c r="L44" s="8">
        <f t="shared" si="7"/>
        <v>-0.16008552314405416</v>
      </c>
    </row>
    <row r="45" spans="1:12" s="13" customFormat="1" ht="21" customHeight="1" x14ac:dyDescent="0.2">
      <c r="A45" s="1" t="s">
        <v>80</v>
      </c>
      <c r="B45" s="2" t="s">
        <v>81</v>
      </c>
      <c r="C45" s="3">
        <v>8500</v>
      </c>
      <c r="D45" s="3">
        <v>4176.08</v>
      </c>
      <c r="E45" s="4">
        <f t="shared" si="4"/>
        <v>0.49130352941176469</v>
      </c>
      <c r="F45" s="4">
        <f>(D45/D6)</f>
        <v>7.5392633558669219E-3</v>
      </c>
      <c r="G45" s="3">
        <v>8453.6</v>
      </c>
      <c r="H45" s="3">
        <v>2609.31</v>
      </c>
      <c r="I45" s="4">
        <f t="shared" si="5"/>
        <v>0.30866258162203081</v>
      </c>
      <c r="J45" s="4">
        <f>(H45/H6)</f>
        <v>4.8039136953599484E-3</v>
      </c>
      <c r="K45" s="4">
        <f t="shared" si="6"/>
        <v>1.6004537598062323</v>
      </c>
      <c r="L45" s="4">
        <f t="shared" si="7"/>
        <v>0.18264094778973389</v>
      </c>
    </row>
    <row r="46" spans="1:12" s="13" customFormat="1" ht="21" customHeight="1" x14ac:dyDescent="0.2">
      <c r="A46" s="1" t="s">
        <v>82</v>
      </c>
      <c r="B46" s="2" t="s">
        <v>83</v>
      </c>
      <c r="C46" s="3">
        <v>2470</v>
      </c>
      <c r="D46" s="3">
        <v>1487.16</v>
      </c>
      <c r="E46" s="4">
        <f t="shared" si="4"/>
        <v>0.60208906882591096</v>
      </c>
      <c r="F46" s="4">
        <f>(D46/D6)</f>
        <v>2.6848362321390041E-3</v>
      </c>
      <c r="G46" s="3">
        <v>6126.54</v>
      </c>
      <c r="H46" s="3">
        <v>1117.56</v>
      </c>
      <c r="I46" s="4">
        <f t="shared" si="5"/>
        <v>0.18241291169240711</v>
      </c>
      <c r="J46" s="4">
        <f>(H46/H6)</f>
        <v>2.0575024774313762E-3</v>
      </c>
      <c r="K46" s="4">
        <f t="shared" si="6"/>
        <v>1.3307204982282832</v>
      </c>
      <c r="L46" s="4">
        <f t="shared" si="7"/>
        <v>0.41967615713350381</v>
      </c>
    </row>
    <row r="47" spans="1:12" s="13" customFormat="1" ht="21" customHeight="1" x14ac:dyDescent="0.2">
      <c r="A47" s="1" t="s">
        <v>84</v>
      </c>
      <c r="B47" s="2" t="s">
        <v>85</v>
      </c>
      <c r="C47" s="3">
        <v>24143.599999999999</v>
      </c>
      <c r="D47" s="3">
        <v>1476.62</v>
      </c>
      <c r="E47" s="4">
        <f t="shared" si="4"/>
        <v>6.1159893305058069E-2</v>
      </c>
      <c r="F47" s="4">
        <f>(D47/D6)</f>
        <v>2.6658079003611555E-3</v>
      </c>
      <c r="G47" s="3">
        <v>17895.2</v>
      </c>
      <c r="H47" s="3">
        <v>8247.83</v>
      </c>
      <c r="I47" s="4">
        <f t="shared" si="5"/>
        <v>0.4608962179802405</v>
      </c>
      <c r="J47" s="4">
        <f>(H47/H6)</f>
        <v>1.5184804984459741E-2</v>
      </c>
      <c r="K47" s="4">
        <f t="shared" si="6"/>
        <v>0.17903133309003699</v>
      </c>
      <c r="L47" s="14">
        <f t="shared" si="7"/>
        <v>-0.39973632467518244</v>
      </c>
    </row>
    <row r="48" spans="1:12" s="13" customFormat="1" ht="21" customHeight="1" x14ac:dyDescent="0.2">
      <c r="A48" s="1" t="s">
        <v>86</v>
      </c>
      <c r="B48" s="2" t="s">
        <v>87</v>
      </c>
      <c r="C48" s="3">
        <v>1077.3</v>
      </c>
      <c r="D48" s="3">
        <v>498.65</v>
      </c>
      <c r="E48" s="4">
        <f t="shared" si="4"/>
        <v>0.4628701383087348</v>
      </c>
      <c r="F48" s="4">
        <f>(D48/D6)</f>
        <v>9.0023507030589467E-4</v>
      </c>
      <c r="G48" s="3">
        <v>841.5</v>
      </c>
      <c r="H48" s="3">
        <v>390.75</v>
      </c>
      <c r="I48" s="4">
        <f t="shared" si="5"/>
        <v>0.464349376114082</v>
      </c>
      <c r="J48" s="4">
        <f>(H48/H6)</f>
        <v>7.1939680469622238E-4</v>
      </c>
      <c r="K48" s="4">
        <f t="shared" si="6"/>
        <v>1.276135636596289</v>
      </c>
      <c r="L48" s="14">
        <f t="shared" si="7"/>
        <v>-1.4792378053472E-3</v>
      </c>
    </row>
    <row r="49" spans="1:12" s="13" customFormat="1" ht="21" customHeight="1" x14ac:dyDescent="0.2">
      <c r="A49" s="5" t="s">
        <v>88</v>
      </c>
      <c r="B49" s="6" t="s">
        <v>89</v>
      </c>
      <c r="C49" s="7">
        <f>SUM(C50:C51)</f>
        <v>3860</v>
      </c>
      <c r="D49" s="7">
        <f>SUM(D50:D51)</f>
        <v>2928.05</v>
      </c>
      <c r="E49" s="8">
        <f t="shared" si="4"/>
        <v>0.75856217616580313</v>
      </c>
      <c r="F49" s="8">
        <f>(D49/D6)</f>
        <v>5.2861391709799962E-3</v>
      </c>
      <c r="G49" s="7">
        <f>SUM(G50:G51)</f>
        <v>4303.3899999999994</v>
      </c>
      <c r="H49" s="7">
        <f>SUM(H50:H51)</f>
        <v>2771.43</v>
      </c>
      <c r="I49" s="8">
        <f t="shared" si="5"/>
        <v>0.64401088444226529</v>
      </c>
      <c r="J49" s="8">
        <f>(H49/H6)</f>
        <v>5.1023874253083848E-3</v>
      </c>
      <c r="K49" s="8">
        <f t="shared" si="6"/>
        <v>1.0565123420039475</v>
      </c>
      <c r="L49" s="15">
        <f t="shared" si="7"/>
        <v>0.11455129172353784</v>
      </c>
    </row>
    <row r="50" spans="1:12" s="13" customFormat="1" ht="21" customHeight="1" x14ac:dyDescent="0.2">
      <c r="A50" s="1" t="s">
        <v>90</v>
      </c>
      <c r="B50" s="2" t="s">
        <v>91</v>
      </c>
      <c r="C50" s="3">
        <v>2699.5</v>
      </c>
      <c r="D50" s="3">
        <v>2347.8000000000002</v>
      </c>
      <c r="E50" s="4">
        <f t="shared" si="4"/>
        <v>0.86971661418781265</v>
      </c>
      <c r="F50" s="4">
        <f>(D50/D6)</f>
        <v>4.238587983684307E-3</v>
      </c>
      <c r="G50" s="3">
        <v>2386.91</v>
      </c>
      <c r="H50" s="3">
        <v>1906.31</v>
      </c>
      <c r="I50" s="4">
        <f t="shared" si="5"/>
        <v>0.79865181343242941</v>
      </c>
      <c r="J50" s="4">
        <f>(H50/H6)</f>
        <v>3.5096438202442881E-3</v>
      </c>
      <c r="K50" s="4">
        <f t="shared" si="6"/>
        <v>1.2315940219586532</v>
      </c>
      <c r="L50" s="4">
        <f t="shared" si="7"/>
        <v>7.1064800755383239E-2</v>
      </c>
    </row>
    <row r="51" spans="1:12" s="13" customFormat="1" ht="21" customHeight="1" x14ac:dyDescent="0.2">
      <c r="A51" s="18" t="s">
        <v>104</v>
      </c>
      <c r="B51" s="2">
        <v>1103</v>
      </c>
      <c r="C51" s="3">
        <v>1160.5</v>
      </c>
      <c r="D51" s="3">
        <v>580.25</v>
      </c>
      <c r="E51" s="4">
        <f t="shared" si="4"/>
        <v>0.5</v>
      </c>
      <c r="F51" s="4">
        <f>(D51/D7)</f>
        <v>9.1758105866003598E-3</v>
      </c>
      <c r="G51" s="3">
        <v>1916.48</v>
      </c>
      <c r="H51" s="3">
        <v>865.12</v>
      </c>
      <c r="I51" s="4">
        <f t="shared" si="5"/>
        <v>0.45141092002003674</v>
      </c>
      <c r="J51" s="4">
        <f>(H51/H7)</f>
        <v>1.4592637660751874E-2</v>
      </c>
      <c r="K51" s="4">
        <f t="shared" si="6"/>
        <v>0.67071620122063991</v>
      </c>
      <c r="L51" s="4">
        <f t="shared" si="7"/>
        <v>4.8589079979963257E-2</v>
      </c>
    </row>
    <row r="52" spans="1:12" s="13" customFormat="1" ht="21" customHeight="1" x14ac:dyDescent="0.2">
      <c r="A52" s="5" t="s">
        <v>92</v>
      </c>
      <c r="B52" s="6" t="s">
        <v>93</v>
      </c>
      <c r="C52" s="7">
        <f>SUM(C53:C53)</f>
        <v>4343.5</v>
      </c>
      <c r="D52" s="7">
        <f>SUM(D53:D53)</f>
        <v>2179.33</v>
      </c>
      <c r="E52" s="8">
        <f t="shared" si="4"/>
        <v>0.50174513641072871</v>
      </c>
      <c r="F52" s="8">
        <f>(D52/D6)</f>
        <v>3.9344415838157938E-3</v>
      </c>
      <c r="G52" s="7">
        <f>SUM(G53:G53)</f>
        <v>3856.3</v>
      </c>
      <c r="H52" s="7">
        <f>SUM(H53:H53)</f>
        <v>1495.4</v>
      </c>
      <c r="I52" s="8">
        <f t="shared" si="5"/>
        <v>0.38778103363327543</v>
      </c>
      <c r="J52" s="8">
        <f>(H52/H6)</f>
        <v>2.7531311113057734E-3</v>
      </c>
      <c r="K52" s="8">
        <f t="shared" si="6"/>
        <v>1.4573558914002942</v>
      </c>
      <c r="L52" s="15">
        <f t="shared" si="7"/>
        <v>0.11396410277745328</v>
      </c>
    </row>
    <row r="53" spans="1:12" s="13" customFormat="1" ht="21" customHeight="1" x14ac:dyDescent="0.2">
      <c r="A53" s="1" t="s">
        <v>94</v>
      </c>
      <c r="B53" s="2" t="s">
        <v>95</v>
      </c>
      <c r="C53" s="3">
        <v>4343.5</v>
      </c>
      <c r="D53" s="3">
        <v>2179.33</v>
      </c>
      <c r="E53" s="4">
        <f t="shared" si="4"/>
        <v>0.50174513641072871</v>
      </c>
      <c r="F53" s="4">
        <f>(D53/D6)</f>
        <v>3.9344415838157938E-3</v>
      </c>
      <c r="G53" s="3">
        <v>3856.3</v>
      </c>
      <c r="H53" s="3">
        <v>1495.4</v>
      </c>
      <c r="I53" s="4">
        <f t="shared" si="5"/>
        <v>0.38778103363327543</v>
      </c>
      <c r="J53" s="4">
        <f>(H53/H6)</f>
        <v>2.7531311113057734E-3</v>
      </c>
      <c r="K53" s="4">
        <f t="shared" si="6"/>
        <v>1.4573558914002942</v>
      </c>
      <c r="L53" s="4">
        <f t="shared" si="7"/>
        <v>0.11396410277745328</v>
      </c>
    </row>
    <row r="54" spans="1:12" s="13" customFormat="1" ht="41.1" customHeight="1" x14ac:dyDescent="0.2">
      <c r="A54" s="5" t="s">
        <v>96</v>
      </c>
      <c r="B54" s="6" t="s">
        <v>97</v>
      </c>
      <c r="C54" s="7">
        <f>SUM(C55:C55)</f>
        <v>11</v>
      </c>
      <c r="D54" s="7">
        <f>SUM(D55:D55)</f>
        <v>5.48</v>
      </c>
      <c r="E54" s="8">
        <f t="shared" si="4"/>
        <v>0.49818181818181823</v>
      </c>
      <c r="F54" s="8">
        <f>(D54/D6)</f>
        <v>9.8932882488244319E-6</v>
      </c>
      <c r="G54" s="7">
        <f>SUM(G55:G55)</f>
        <v>13.2</v>
      </c>
      <c r="H54" s="7">
        <f>SUM(H55:H55)</f>
        <v>6.6</v>
      </c>
      <c r="I54" s="8">
        <f t="shared" si="5"/>
        <v>0.5</v>
      </c>
      <c r="J54" s="8">
        <f>(H54/H6)</f>
        <v>1.2151040079321988E-5</v>
      </c>
      <c r="K54" s="8">
        <f t="shared" si="6"/>
        <v>0.83030303030303043</v>
      </c>
      <c r="L54" s="8">
        <f t="shared" si="7"/>
        <v>-1.8181818181817744E-3</v>
      </c>
    </row>
    <row r="55" spans="1:12" s="13" customFormat="1" ht="21" customHeight="1" x14ac:dyDescent="0.2">
      <c r="A55" s="1" t="s">
        <v>98</v>
      </c>
      <c r="B55" s="2" t="s">
        <v>99</v>
      </c>
      <c r="C55" s="3">
        <v>11</v>
      </c>
      <c r="D55" s="3">
        <v>5.48</v>
      </c>
      <c r="E55" s="4">
        <f t="shared" si="4"/>
        <v>0.49818181818181823</v>
      </c>
      <c r="F55" s="4">
        <f>(D55/D6)</f>
        <v>9.8932882488244319E-6</v>
      </c>
      <c r="G55" s="3">
        <v>13.2</v>
      </c>
      <c r="H55" s="3">
        <v>6.6</v>
      </c>
      <c r="I55" s="4">
        <f t="shared" si="5"/>
        <v>0.5</v>
      </c>
      <c r="J55" s="4">
        <f>(H55/H6)</f>
        <v>1.2151040079321988E-5</v>
      </c>
      <c r="K55" s="4">
        <f t="shared" si="6"/>
        <v>0.83030303030303043</v>
      </c>
      <c r="L55" s="4">
        <f t="shared" si="7"/>
        <v>-1.8181818181817744E-3</v>
      </c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2020-07-10T07:49:55Z</cp:lastPrinted>
  <dcterms:created xsi:type="dcterms:W3CDTF">2017-03-10T06:35:34Z</dcterms:created>
  <dcterms:modified xsi:type="dcterms:W3CDTF">2025-07-25T08:35:51Z</dcterms:modified>
</cp:coreProperties>
</file>