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февра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H18" i="1" l="1"/>
  <c r="G18" i="1"/>
  <c r="D18" i="1"/>
  <c r="C18" i="1"/>
  <c r="K49" i="1"/>
  <c r="I49" i="1"/>
  <c r="H47" i="1" l="1"/>
  <c r="G47" i="1"/>
  <c r="D47" i="1"/>
  <c r="C47" i="1"/>
  <c r="C50" i="1"/>
  <c r="E49" i="1" l="1"/>
  <c r="L49" i="1" s="1"/>
  <c r="I36" i="1" l="1"/>
  <c r="H52" i="1"/>
  <c r="G52" i="1"/>
  <c r="D52" i="1"/>
  <c r="C52" i="1"/>
  <c r="H50" i="1"/>
  <c r="G50" i="1"/>
  <c r="D50" i="1"/>
  <c r="H42" i="1"/>
  <c r="G42" i="1"/>
  <c r="D42" i="1"/>
  <c r="C42" i="1"/>
  <c r="H38" i="1"/>
  <c r="G38" i="1"/>
  <c r="D38" i="1"/>
  <c r="C38" i="1"/>
  <c r="H33" i="1"/>
  <c r="G33" i="1"/>
  <c r="D33" i="1"/>
  <c r="C33" i="1"/>
  <c r="H28" i="1"/>
  <c r="G28" i="1"/>
  <c r="D28" i="1"/>
  <c r="C28" i="1"/>
  <c r="H16" i="1"/>
  <c r="G16" i="1"/>
  <c r="D16" i="1"/>
  <c r="C16" i="1"/>
  <c r="H22" i="1"/>
  <c r="G22" i="1"/>
  <c r="D22" i="1"/>
  <c r="C22" i="1"/>
  <c r="H7" i="1"/>
  <c r="G7" i="1"/>
  <c r="D7" i="1"/>
  <c r="F49" i="1" s="1"/>
  <c r="C7" i="1"/>
  <c r="J36" i="1" l="1"/>
  <c r="J49" i="1"/>
  <c r="G6" i="1"/>
  <c r="H6" i="1"/>
  <c r="J43" i="1" s="1"/>
  <c r="D6" i="1"/>
  <c r="F50" i="1" s="1"/>
  <c r="C6" i="1"/>
  <c r="K36" i="1"/>
  <c r="F36" i="1"/>
  <c r="E36" i="1"/>
  <c r="L36" i="1" s="1"/>
  <c r="E53" i="1"/>
  <c r="E52" i="1"/>
  <c r="E51" i="1"/>
  <c r="E50" i="1"/>
  <c r="E48" i="1"/>
  <c r="E47" i="1"/>
  <c r="E46" i="1"/>
  <c r="E45" i="1"/>
  <c r="E44" i="1"/>
  <c r="E43" i="1"/>
  <c r="E42" i="1"/>
  <c r="E41" i="1"/>
  <c r="E40" i="1"/>
  <c r="E39" i="1"/>
  <c r="E38" i="1"/>
  <c r="E37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I53" i="1"/>
  <c r="I52" i="1"/>
  <c r="I51" i="1"/>
  <c r="I50" i="1"/>
  <c r="I48" i="1"/>
  <c r="I47" i="1"/>
  <c r="I46" i="1"/>
  <c r="I45" i="1"/>
  <c r="I44" i="1"/>
  <c r="I43" i="1"/>
  <c r="I42" i="1"/>
  <c r="I41" i="1"/>
  <c r="I40" i="1"/>
  <c r="I39" i="1"/>
  <c r="I38" i="1"/>
  <c r="I37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K53" i="1"/>
  <c r="K52" i="1"/>
  <c r="K51" i="1"/>
  <c r="K50" i="1"/>
  <c r="K48" i="1"/>
  <c r="K47" i="1"/>
  <c r="K46" i="1"/>
  <c r="K45" i="1"/>
  <c r="K44" i="1"/>
  <c r="K43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46" i="1"/>
  <c r="J45" i="1"/>
  <c r="J37" i="1"/>
  <c r="J26" i="1"/>
  <c r="J24" i="1"/>
  <c r="J20" i="1"/>
  <c r="J18" i="1"/>
  <c r="J16" i="1"/>
  <c r="J15" i="1"/>
  <c r="J13" i="1"/>
  <c r="J9" i="1"/>
  <c r="J8" i="1"/>
  <c r="J28" i="1" l="1"/>
  <c r="J31" i="1"/>
  <c r="J35" i="1"/>
  <c r="J38" i="1"/>
  <c r="J39" i="1"/>
  <c r="J40" i="1"/>
  <c r="J44" i="1"/>
  <c r="F37" i="1"/>
  <c r="F40" i="1"/>
  <c r="F41" i="1"/>
  <c r="F44" i="1"/>
  <c r="F39" i="1"/>
  <c r="F45" i="1"/>
  <c r="F51" i="1"/>
  <c r="F38" i="1"/>
  <c r="F42" i="1"/>
  <c r="F43" i="1"/>
  <c r="F52" i="1"/>
  <c r="F53" i="1"/>
  <c r="F8" i="1"/>
  <c r="F9" i="1"/>
  <c r="F12" i="1"/>
  <c r="F14" i="1"/>
  <c r="F15" i="1"/>
  <c r="F18" i="1"/>
  <c r="K6" i="1"/>
  <c r="F19" i="1"/>
  <c r="F23" i="1"/>
  <c r="F20" i="1"/>
  <c r="F22" i="1"/>
  <c r="F24" i="1"/>
  <c r="F25" i="1"/>
  <c r="F26" i="1"/>
  <c r="F27" i="1"/>
  <c r="F28" i="1"/>
  <c r="F7" i="1"/>
  <c r="F29" i="1"/>
  <c r="F10" i="1"/>
  <c r="F30" i="1"/>
  <c r="F11" i="1"/>
  <c r="F31" i="1"/>
  <c r="J17" i="1"/>
  <c r="J47" i="1"/>
  <c r="J19" i="1"/>
  <c r="J48" i="1"/>
  <c r="J22" i="1"/>
  <c r="J52" i="1"/>
  <c r="J29" i="1"/>
  <c r="J50" i="1"/>
  <c r="J30" i="1"/>
  <c r="J51" i="1"/>
  <c r="J11" i="1"/>
  <c r="J32" i="1"/>
  <c r="J53" i="1"/>
  <c r="I6" i="1"/>
  <c r="J12" i="1"/>
  <c r="J33" i="1"/>
  <c r="J14" i="1"/>
  <c r="J34" i="1"/>
  <c r="F13" i="1"/>
  <c r="F34" i="1"/>
  <c r="F16" i="1"/>
  <c r="F35" i="1"/>
  <c r="F17" i="1"/>
  <c r="J23" i="1"/>
  <c r="J41" i="1"/>
  <c r="J7" i="1"/>
  <c r="J25" i="1"/>
  <c r="J42" i="1"/>
  <c r="J10" i="1"/>
  <c r="J27" i="1"/>
  <c r="F32" i="1"/>
  <c r="E6" i="1"/>
  <c r="F46" i="1"/>
  <c r="F47" i="1"/>
  <c r="F48" i="1"/>
  <c r="F33" i="1"/>
  <c r="L52" i="1"/>
  <c r="L14" i="1"/>
  <c r="L18" i="1"/>
  <c r="L27" i="1"/>
  <c r="L11" i="1"/>
  <c r="L15" i="1"/>
  <c r="L53" i="1"/>
  <c r="L48" i="1"/>
  <c r="L44" i="1"/>
  <c r="L40" i="1"/>
  <c r="L31" i="1"/>
  <c r="L38" i="1"/>
  <c r="L13" i="1"/>
  <c r="L17" i="1"/>
  <c r="L20" i="1"/>
  <c r="L7" i="1"/>
  <c r="L10" i="1"/>
  <c r="L23" i="1"/>
  <c r="L26" i="1"/>
  <c r="L30" i="1"/>
  <c r="L34" i="1"/>
  <c r="L42" i="1"/>
  <c r="L46" i="1"/>
  <c r="L51" i="1"/>
  <c r="L50" i="1"/>
  <c r="L45" i="1"/>
  <c r="L41" i="1"/>
  <c r="L37" i="1"/>
  <c r="L33" i="1"/>
  <c r="L9" i="1"/>
  <c r="L12" i="1"/>
  <c r="L19" i="1"/>
  <c r="L28" i="1"/>
  <c r="L43" i="1"/>
  <c r="L8" i="1"/>
  <c r="L16" i="1"/>
  <c r="L24" i="1"/>
  <c r="L32" i="1"/>
  <c r="L22" i="1"/>
  <c r="L35" i="1"/>
  <c r="L39" i="1"/>
  <c r="L47" i="1"/>
  <c r="L25" i="1"/>
  <c r="L29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<sst xmlns="http://schemas.openxmlformats.org/spreadsheetml/2006/main" count="108" uniqueCount="108">
  <si>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</si>
  <si>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</si>
  <si>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</si>
  <si>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</si>
  <si>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</si>
  <si>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</si>
  <si>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</si>
  <si>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</si>
  <si>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</si>
  <si>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</si>
  <si>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</si>
  <si>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</si>
  <si>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</si>
  <si>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</si>
  <si>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</si>
  <si>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</si>
  <si>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</si>
  <si>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</si>
  <si>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</si>
  <si>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</si>
  <si>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</si>
  <si>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</si>
  <si>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</si>
  <si>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</si>
  <si>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</si>
  <si>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</si>
  <si>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</si>
  <si>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</si>
  <si>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</si>
  <si>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</si>
  <si>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</si>
  <si>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</si>
  <si>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</si>
  <si>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</si>
  <si>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</si>
  <si>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</si>
  <si>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</si>
  <si>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</si>
  <si>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</si>
  <si>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</si>
  <si>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</si>
  <si>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</si>
  <si>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</si>
  <si>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</si>
  <si>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</si>
  <si>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</si>
  <si>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</si>
  <si>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</si>
  <si>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</si>
  <si>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</si>
  <si>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</si>
  <si>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</si>
  <si>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</si>
  <si>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</si>
  <si>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</si>
  <si>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</si>
  <si>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</si>
  <si>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</si>
  <si>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</si>
  <si>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</si>
  <si>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</si>
  <si>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</si>
  <si>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</si>
  <si>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</si>
  <si>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</si>
  <si>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</si>
  <si>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</si>
  <si>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</si>
  <si>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</si>
  <si>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</si>
  <si>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</si>
  <si>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</si>
  <si>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</si>
  <si>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</si>
  <si>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</si>
  <si>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</si>
  <si>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</si>
  <si>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</si>
  <si>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</si>
  <si>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</si>
  <si>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</si>
  <si>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</si>
  <si>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</si>
  <si>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</si>
  <si>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</si>
  <si>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</si>
  <si>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</si>
  <si>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</si>
  <si>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</si>
  <si>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</si>
  <si>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</si>
  <si>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</si>
  <si>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</si>
  <si>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</si>
  <si>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</si>
  <si>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</si>
  <si>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</si>
  <si>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</si>
  <si>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</si>
  <si>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</si>
  <si>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</si>
  <si>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</si>
  <si>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</si>
  <si>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 Нижегородской области</t>
  </si>
  <si>
    <t>Спорт высших достижений</t>
  </si>
  <si>
    <t>Информация об исполнении за январь-февраль месяц 2025 года, 2024 года в разрезе разделов, подразделов классификации расходов</t>
  </si>
  <si>
    <t>за январь-февраль месяц 2025 года</t>
  </si>
  <si>
    <t>Другие вопросы в области национальной безопасности и правоохранительной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</si>
</sst>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8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D54" sqref="D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7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</row>
    <row r="2" spans="1:15" x14ac:dyDescent="0.2">
      <c r="A2" s="19" t="s">
        <v>105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8"/>
      <c r="N2" s="18"/>
      <c r="O2" s="18"/>
    </row>
    <row r="4" spans="1:15" s="13" customFormat="1" ht="20.100000000000001" customHeight="1" x14ac:dyDescent="0.2">
      <c r="A4" s="20" t="s">
        <v>0</v>
      </c>
      <c r="B4" s="21" t="s">
        <v>1</v>
      </c>
      <c r="C4" s="23" t="s">
        <v>106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 x14ac:dyDescent="0.2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 x14ac:dyDescent="0.2">
      <c r="A6" s="1" t="s">
        <v>13</v>
      </c>
      <c r="B6" s="2"/>
      <c r="C6" s="3">
        <f>C7+C16+C18+C22+C28+C38+C42+C47+C50+C52+C33</f>
        <v>1161824.4600000002</v>
      </c>
      <c r="D6" s="3">
        <f>D7+D16+D18+D22+D28+D38+D42+D47+D50+D52+D33</f>
        <v>144900.17000000001</v>
      </c>
      <c r="E6" s="4">
        <f t="shared" ref="E6:E33" si="0">(D6/C6)</f>
        <v>0.12471778223708596</v>
      </c>
      <c r="F6" s="4">
        <v>1</v>
      </c>
      <c r="G6" s="3">
        <f>G7+G16+G18+G22+G28+G38+G42+G47+G50+G52+G33</f>
        <v>1011337.4199999999</v>
      </c>
      <c r="H6" s="3">
        <f>H7+H16+H18+H22+H28+H38+H42+H47+H50+H52+H33</f>
        <v>190135.47000000003</v>
      </c>
      <c r="I6" s="4">
        <f t="shared" ref="I6:I33" si="1">(H6/G6)</f>
        <v>0.18800398980589489</v>
      </c>
      <c r="J6" s="4">
        <v>1</v>
      </c>
      <c r="K6" s="4">
        <f t="shared" ref="K6:K33" si="2">(D6/H6)</f>
        <v>0.76208910415294939</v>
      </c>
      <c r="L6" s="14">
        <f t="shared" ref="L6:L33" si="3">(E6-I6)</f>
        <v>-6.3286207568808928E-2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145663.67999999999</v>
      </c>
      <c r="D7" s="7">
        <f>SUM(D8:D15)</f>
        <v>17832.8</v>
      </c>
      <c r="E7" s="8">
        <f t="shared" si="0"/>
        <v>0.12242447808540879</v>
      </c>
      <c r="F7" s="8">
        <f>(D7/D6)</f>
        <v>0.12306955885559001</v>
      </c>
      <c r="G7" s="7">
        <f>SUM(G8:G15)</f>
        <v>120698.06999999999</v>
      </c>
      <c r="H7" s="7">
        <f>SUM(H8:H15)</f>
        <v>15834.649999999998</v>
      </c>
      <c r="I7" s="8">
        <f t="shared" si="1"/>
        <v>0.13119223861657439</v>
      </c>
      <c r="J7" s="8">
        <f>(H7/H6)</f>
        <v>8.3280883887682788E-2</v>
      </c>
      <c r="K7" s="8">
        <f t="shared" si="2"/>
        <v>1.1261884538022628</v>
      </c>
      <c r="L7" s="15">
        <f t="shared" si="3"/>
        <v>-8.7677605311655971E-3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2993.01</v>
      </c>
      <c r="D8" s="3">
        <v>409</v>
      </c>
      <c r="E8" s="4">
        <f t="shared" si="0"/>
        <v>0.13665173186858715</v>
      </c>
      <c r="F8" s="4">
        <f>(D8/D6)</f>
        <v>2.8226329893194738E-3</v>
      </c>
      <c r="G8" s="3">
        <v>2227.19</v>
      </c>
      <c r="H8" s="3">
        <v>547.02</v>
      </c>
      <c r="I8" s="4">
        <f t="shared" si="1"/>
        <v>0.24560993898140704</v>
      </c>
      <c r="J8" s="4">
        <f>(H8/H6)</f>
        <v>2.8770013296309199E-3</v>
      </c>
      <c r="K8" s="4">
        <f t="shared" si="2"/>
        <v>0.74768747029359073</v>
      </c>
      <c r="L8" s="14">
        <f t="shared" si="3"/>
        <v>-0.10895820711281989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2330.9</v>
      </c>
      <c r="D9" s="3">
        <v>272.29000000000002</v>
      </c>
      <c r="E9" s="4">
        <f t="shared" si="0"/>
        <v>0.11681753828993094</v>
      </c>
      <c r="F9" s="4">
        <f>(D9/D6)</f>
        <v>1.8791558353589233E-3</v>
      </c>
      <c r="G9" s="3">
        <v>2119.1</v>
      </c>
      <c r="H9" s="3">
        <v>243.47</v>
      </c>
      <c r="I9" s="4">
        <f t="shared" si="1"/>
        <v>0.11489311500165166</v>
      </c>
      <c r="J9" s="4">
        <f>(H9/H6)</f>
        <v>1.2805080503916495E-3</v>
      </c>
      <c r="K9" s="4">
        <f t="shared" si="2"/>
        <v>1.1183718733314167</v>
      </c>
      <c r="L9" s="14">
        <f t="shared" si="3"/>
        <v>1.9244232882792839E-3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61765.52</v>
      </c>
      <c r="D10" s="3">
        <v>8195.7800000000007</v>
      </c>
      <c r="E10" s="4">
        <f t="shared" si="0"/>
        <v>0.13269183194766274</v>
      </c>
      <c r="F10" s="4">
        <f>(D10/D6)</f>
        <v>5.656156235013389E-2</v>
      </c>
      <c r="G10" s="3">
        <v>55223.199999999997</v>
      </c>
      <c r="H10" s="3">
        <v>7181.15</v>
      </c>
      <c r="I10" s="4">
        <f t="shared" si="1"/>
        <v>0.13003864317895378</v>
      </c>
      <c r="J10" s="4">
        <f>(H10/H6)</f>
        <v>3.7768597305910354E-2</v>
      </c>
      <c r="K10" s="4">
        <f t="shared" si="2"/>
        <v>1.141290740341032</v>
      </c>
      <c r="L10" s="14">
        <f t="shared" si="3"/>
        <v>2.6531887687089584E-3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8.4</v>
      </c>
      <c r="D11" s="3"/>
      <c r="E11" s="4">
        <f t="shared" si="0"/>
        <v>0</v>
      </c>
      <c r="F11" s="4">
        <f>(D11/D6)</f>
        <v>0</v>
      </c>
      <c r="G11" s="3">
        <v>7.7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16436.400000000001</v>
      </c>
      <c r="D12" s="3">
        <v>2579.6</v>
      </c>
      <c r="E12" s="4">
        <f t="shared" si="0"/>
        <v>0.15694434304348881</v>
      </c>
      <c r="F12" s="4">
        <f>(D12/D6)</f>
        <v>1.7802601611854558E-2</v>
      </c>
      <c r="G12" s="3">
        <v>12891.3</v>
      </c>
      <c r="H12" s="3">
        <v>1906.55</v>
      </c>
      <c r="I12" s="4">
        <f t="shared" si="1"/>
        <v>0.14789431632186048</v>
      </c>
      <c r="J12" s="4">
        <f>(H12/H6)</f>
        <v>1.0027324202054459E-2</v>
      </c>
      <c r="K12" s="4">
        <f t="shared" si="2"/>
        <v>1.3530198526133592</v>
      </c>
      <c r="L12" s="14">
        <f t="shared" si="3"/>
        <v>9.0500267216283292E-3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4000</v>
      </c>
      <c r="D13" s="3"/>
      <c r="E13" s="4">
        <f t="shared" si="0"/>
        <v>0</v>
      </c>
      <c r="F13" s="4">
        <f>(D13/D6)</f>
        <v>0</v>
      </c>
      <c r="G13" s="3">
        <v>300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2600</v>
      </c>
      <c r="D14" s="3"/>
      <c r="E14" s="4">
        <f t="shared" si="0"/>
        <v>0</v>
      </c>
      <c r="F14" s="4">
        <f>(D14/D6)</f>
        <v>0</v>
      </c>
      <c r="G14" s="3">
        <v>1500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55529.45</v>
      </c>
      <c r="D15" s="3">
        <v>6376.13</v>
      </c>
      <c r="E15" s="4">
        <f t="shared" si="0"/>
        <v>0.11482429593666064</v>
      </c>
      <c r="F15" s="4">
        <f>(D15/D6)</f>
        <v>4.4003606068923173E-2</v>
      </c>
      <c r="G15" s="3">
        <v>46429.58</v>
      </c>
      <c r="H15" s="3">
        <v>5956.46</v>
      </c>
      <c r="I15" s="4">
        <f t="shared" si="1"/>
        <v>0.12829019775755024</v>
      </c>
      <c r="J15" s="4">
        <f>(H15/H6)</f>
        <v>3.1327452999695422E-2</v>
      </c>
      <c r="K15" s="4">
        <f t="shared" si="2"/>
        <v>1.0704562777220026</v>
      </c>
      <c r="L15" s="14">
        <f t="shared" si="3"/>
        <v>-1.3465901820889595E-2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839.2</v>
      </c>
      <c r="D16" s="7">
        <f>SUM(D17:D17)</f>
        <v>107.29</v>
      </c>
      <c r="E16" s="8">
        <f t="shared" si="0"/>
        <v>0.12784795042897998</v>
      </c>
      <c r="F16" s="8">
        <f>(D16/D6)</f>
        <v>7.4044081521781511E-4</v>
      </c>
      <c r="G16" s="7">
        <f>SUM(G17:G17)</f>
        <v>712.7</v>
      </c>
      <c r="H16" s="7">
        <f>SUM(H17:H17)</f>
        <v>100.21</v>
      </c>
      <c r="I16" s="8">
        <f t="shared" si="1"/>
        <v>0.14060614564332818</v>
      </c>
      <c r="J16" s="8">
        <f>(H16/H6)</f>
        <v>5.270452693545291E-4</v>
      </c>
      <c r="K16" s="8">
        <f t="shared" si="2"/>
        <v>1.0706516315736954</v>
      </c>
      <c r="L16" s="8">
        <f t="shared" si="3"/>
        <v>-1.2758195214348206E-2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839.2</v>
      </c>
      <c r="D17" s="3">
        <v>107.29</v>
      </c>
      <c r="E17" s="4">
        <f t="shared" si="0"/>
        <v>0.12784795042897998</v>
      </c>
      <c r="F17" s="4">
        <f>(D17/D6)</f>
        <v>7.4044081521781511E-4</v>
      </c>
      <c r="G17" s="3">
        <v>712.7</v>
      </c>
      <c r="H17" s="3">
        <v>100.21</v>
      </c>
      <c r="I17" s="4">
        <f t="shared" si="1"/>
        <v>0.14060614564332818</v>
      </c>
      <c r="J17" s="4">
        <f>(H17/H6)</f>
        <v>5.270452693545291E-4</v>
      </c>
      <c r="K17" s="4">
        <f t="shared" si="2"/>
        <v>1.0706516315736954</v>
      </c>
      <c r="L17" s="4">
        <f t="shared" si="3"/>
        <v>-1.2758195214348206E-2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SUM(C19:C21)</f>
        <v>27224.22</v>
      </c>
      <c r="D18" s="7">
        <f>SUM(D19:D21)</f>
        <v>3641.74</v>
      </c>
      <c r="E18" s="8">
        <f t="shared" si="0"/>
        <v>0.13376838711999828</v>
      </c>
      <c r="F18" s="8">
        <f>(D18/D6)</f>
        <v>2.5132751742113206E-2</v>
      </c>
      <c r="G18" s="7">
        <f>SUM(G19:G21)</f>
        <v>20664.169999999998</v>
      </c>
      <c r="H18" s="7">
        <f>SUM(H19:H21)</f>
        <v>3058.63</v>
      </c>
      <c r="I18" s="8">
        <f t="shared" si="1"/>
        <v>0.14801610710713281</v>
      </c>
      <c r="J18" s="8">
        <f>(H18/H6)</f>
        <v>1.6086582897972691E-2</v>
      </c>
      <c r="K18" s="8">
        <f t="shared" si="2"/>
        <v>1.1906441772950633</v>
      </c>
      <c r="L18" s="15">
        <f t="shared" si="3"/>
        <v>-1.4247719987134533E-2</v>
      </c>
    </row>
    <row r="19" spans="1:12" s="13" customFormat="1" ht="41.1" customHeight="1" x14ac:dyDescent="0.2">
      <c r="A19" s="1" t="s">
        <v>38</v>
      </c>
      <c r="B19" s="2" t="s">
        <v>39</v>
      </c>
      <c r="C19" s="3">
        <v>10692.6</v>
      </c>
      <c r="D19" s="3">
        <v>1425.47</v>
      </c>
      <c r="E19" s="4">
        <f t="shared" si="0"/>
        <v>0.1333136935824776</v>
      </c>
      <c r="F19" s="4">
        <f>(D19/D6)</f>
        <v>9.8376006046093662E-3</v>
      </c>
      <c r="G19" s="3">
        <v>6574.75</v>
      </c>
      <c r="H19" s="3">
        <v>1085.4100000000001</v>
      </c>
      <c r="I19" s="4">
        <f t="shared" si="1"/>
        <v>0.16508764591809577</v>
      </c>
      <c r="J19" s="4">
        <f>(H19/H6)</f>
        <v>5.7086139687665847E-3</v>
      </c>
      <c r="K19" s="4">
        <f t="shared" si="2"/>
        <v>1.3133009646124505</v>
      </c>
      <c r="L19" s="14">
        <f t="shared" si="3"/>
        <v>-3.1773952335618166E-2</v>
      </c>
    </row>
    <row r="20" spans="1:12" s="13" customFormat="1" ht="21" customHeight="1" x14ac:dyDescent="0.2">
      <c r="A20" s="1" t="s">
        <v>40</v>
      </c>
      <c r="B20" s="2" t="s">
        <v>41</v>
      </c>
      <c r="C20" s="3">
        <v>16474.62</v>
      </c>
      <c r="D20" s="3">
        <v>2216.27</v>
      </c>
      <c r="E20" s="4">
        <f t="shared" si="0"/>
        <v>0.13452631987869826</v>
      </c>
      <c r="F20" s="4">
        <f>(D20/D6)</f>
        <v>1.529515113750384E-2</v>
      </c>
      <c r="G20" s="3">
        <v>14089.42</v>
      </c>
      <c r="H20" s="3">
        <v>1973.22</v>
      </c>
      <c r="I20" s="4">
        <f t="shared" si="1"/>
        <v>0.14004976783998205</v>
      </c>
      <c r="J20" s="4">
        <f>(H20/H6)</f>
        <v>1.0377968929206106E-2</v>
      </c>
      <c r="K20" s="4">
        <f t="shared" si="2"/>
        <v>1.1231743039296176</v>
      </c>
      <c r="L20" s="4">
        <f t="shared" si="3"/>
        <v>-5.5234479612837895E-3</v>
      </c>
    </row>
    <row r="21" spans="1:12" s="13" customFormat="1" ht="21" customHeight="1" x14ac:dyDescent="0.2">
      <c r="A21" s="1" t="s">
        <v>107</v>
      </c>
      <c r="B21" s="2">
        <v>314</v>
      </c>
      <c r="C21" s="3">
        <v>57</v>
      </c>
      <c r="D21" s="3"/>
      <c r="E21" s="4"/>
      <c r="F21" s="4"/>
      <c r="G21" s="3"/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42</v>
      </c>
      <c r="B22" s="6" t="s">
        <v>43</v>
      </c>
      <c r="C22" s="7">
        <f>SUM(C23:C27)</f>
        <v>80874.64</v>
      </c>
      <c r="D22" s="7">
        <f>SUM(D23:D27)</f>
        <v>4519.16</v>
      </c>
      <c r="E22" s="8">
        <f t="shared" si="0"/>
        <v>5.5878579490431117E-2</v>
      </c>
      <c r="F22" s="8">
        <f>(D22/D6)</f>
        <v>3.1188093154066E-2</v>
      </c>
      <c r="G22" s="7">
        <f>SUM(G23:G27)</f>
        <v>79463.22</v>
      </c>
      <c r="H22" s="7">
        <f>SUM(H23:H27)</f>
        <v>6096.97</v>
      </c>
      <c r="I22" s="8">
        <f t="shared" si="1"/>
        <v>7.6726943609886439E-2</v>
      </c>
      <c r="J22" s="8">
        <f>(H22/H6)</f>
        <v>3.2066452408906133E-2</v>
      </c>
      <c r="K22" s="8">
        <f t="shared" si="2"/>
        <v>0.74121407846848508</v>
      </c>
      <c r="L22" s="15">
        <f t="shared" si="3"/>
        <v>-2.0848364119455322E-2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16827.2</v>
      </c>
      <c r="D23" s="3">
        <v>852.32</v>
      </c>
      <c r="E23" s="4">
        <f t="shared" si="0"/>
        <v>5.0651326423885139E-2</v>
      </c>
      <c r="F23" s="4">
        <f>(D23/D6)</f>
        <v>5.8821187028282986E-3</v>
      </c>
      <c r="G23" s="3">
        <v>16330.1</v>
      </c>
      <c r="H23" s="3">
        <v>807.44</v>
      </c>
      <c r="I23" s="4">
        <f t="shared" si="1"/>
        <v>4.944489011089951E-2</v>
      </c>
      <c r="J23" s="4">
        <f>(H23/H6)</f>
        <v>4.2466563445526491E-3</v>
      </c>
      <c r="K23" s="4">
        <f t="shared" si="2"/>
        <v>1.0555830773803627</v>
      </c>
      <c r="L23" s="14">
        <f t="shared" si="3"/>
        <v>1.2064363129856287E-3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6988.7</v>
      </c>
      <c r="D24" s="3">
        <v>1075.6400000000001</v>
      </c>
      <c r="E24" s="4">
        <f t="shared" si="0"/>
        <v>0.15391131397827923</v>
      </c>
      <c r="F24" s="4">
        <f>(D24/D6)</f>
        <v>7.4233177228156463E-3</v>
      </c>
      <c r="G24" s="3">
        <v>8772.2000000000007</v>
      </c>
      <c r="H24" s="3">
        <v>2142.3200000000002</v>
      </c>
      <c r="I24" s="4">
        <f t="shared" si="1"/>
        <v>0.24421695811768998</v>
      </c>
      <c r="J24" s="4">
        <f>(H24/H6)</f>
        <v>1.1267334811332151E-2</v>
      </c>
      <c r="K24" s="4">
        <f t="shared" si="2"/>
        <v>0.50209119085850851</v>
      </c>
      <c r="L24" s="14">
        <f t="shared" si="3"/>
        <v>-9.0305644139410751E-2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46696.24</v>
      </c>
      <c r="D25" s="3">
        <v>1104.3699999999999</v>
      </c>
      <c r="E25" s="4">
        <f t="shared" si="0"/>
        <v>2.3650084032461712E-2</v>
      </c>
      <c r="F25" s="4">
        <f>(D25/D6)</f>
        <v>7.6215921623832448E-3</v>
      </c>
      <c r="G25" s="3">
        <v>43468.38</v>
      </c>
      <c r="H25" s="3">
        <v>1940.42</v>
      </c>
      <c r="I25" s="4">
        <f t="shared" si="1"/>
        <v>4.4639804842048408E-2</v>
      </c>
      <c r="J25" s="4">
        <f>(H25/H6)</f>
        <v>1.0205460348876512E-2</v>
      </c>
      <c r="K25" s="4">
        <f t="shared" si="2"/>
        <v>0.56913967079292105</v>
      </c>
      <c r="L25" s="4">
        <f t="shared" si="3"/>
        <v>-2.0989720809586696E-2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564</v>
      </c>
      <c r="D26" s="3">
        <v>54.15</v>
      </c>
      <c r="E26" s="4">
        <f t="shared" si="0"/>
        <v>9.6010638297872333E-2</v>
      </c>
      <c r="F26" s="4">
        <f>(D26/D6)</f>
        <v>3.7370556570085454E-4</v>
      </c>
      <c r="G26" s="3">
        <v>1180.94</v>
      </c>
      <c r="H26" s="3">
        <v>49.33</v>
      </c>
      <c r="I26" s="4">
        <f t="shared" si="1"/>
        <v>4.1771808897996511E-2</v>
      </c>
      <c r="J26" s="4">
        <f>(H26/H6)</f>
        <v>2.5944659352618418E-4</v>
      </c>
      <c r="K26" s="4">
        <f t="shared" si="2"/>
        <v>1.0977093046827489</v>
      </c>
      <c r="L26" s="4">
        <f t="shared" si="3"/>
        <v>5.4238829399875822E-2</v>
      </c>
    </row>
    <row r="27" spans="1:12" s="13" customFormat="1" ht="21" customHeight="1" x14ac:dyDescent="0.2">
      <c r="A27" s="1" t="s">
        <v>52</v>
      </c>
      <c r="B27" s="2" t="s">
        <v>53</v>
      </c>
      <c r="C27" s="3">
        <v>9798.5</v>
      </c>
      <c r="D27" s="3">
        <v>1432.68</v>
      </c>
      <c r="E27" s="4">
        <f t="shared" si="0"/>
        <v>0.14621421646170332</v>
      </c>
      <c r="F27" s="4">
        <f>(D27/D6)</f>
        <v>9.8873590003379572E-3</v>
      </c>
      <c r="G27" s="3">
        <v>9711.6</v>
      </c>
      <c r="H27" s="3">
        <v>1157.46</v>
      </c>
      <c r="I27" s="4">
        <f t="shared" si="1"/>
        <v>0.11918324477943902</v>
      </c>
      <c r="J27" s="4">
        <f>(H27/H6)</f>
        <v>6.0875543106186335E-3</v>
      </c>
      <c r="K27" s="4">
        <f t="shared" si="2"/>
        <v>1.2377792753097299</v>
      </c>
      <c r="L27" s="4">
        <f t="shared" si="3"/>
        <v>2.7030971682264301E-2</v>
      </c>
    </row>
    <row r="28" spans="1:12" s="13" customFormat="1" ht="21" customHeight="1" x14ac:dyDescent="0.2">
      <c r="A28" s="5" t="s">
        <v>54</v>
      </c>
      <c r="B28" s="6" t="s">
        <v>55</v>
      </c>
      <c r="C28" s="7">
        <f>SUM(C29:C32)</f>
        <v>78298.010000000009</v>
      </c>
      <c r="D28" s="7">
        <f>SUM(D29:D32)</f>
        <v>4482.45</v>
      </c>
      <c r="E28" s="8">
        <f t="shared" si="0"/>
        <v>5.7248581413499519E-2</v>
      </c>
      <c r="F28" s="8">
        <f>(D28/D6)</f>
        <v>3.0934746315342484E-2</v>
      </c>
      <c r="G28" s="7">
        <f>SUM(G29:G32)</f>
        <v>79769.609999999986</v>
      </c>
      <c r="H28" s="7">
        <f>SUM(H29:H32)</f>
        <v>4621.42</v>
      </c>
      <c r="I28" s="8">
        <f t="shared" si="1"/>
        <v>5.7934594390018967E-2</v>
      </c>
      <c r="J28" s="8">
        <f>(H28/H6)</f>
        <v>2.4305933027646023E-2</v>
      </c>
      <c r="K28" s="8">
        <f t="shared" si="2"/>
        <v>0.96992915597370499</v>
      </c>
      <c r="L28" s="8">
        <f t="shared" si="3"/>
        <v>-6.8601297651944837E-4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5804.89</v>
      </c>
      <c r="D29" s="3">
        <v>369.15</v>
      </c>
      <c r="E29" s="4">
        <f t="shared" si="0"/>
        <v>6.3592936300257183E-2</v>
      </c>
      <c r="F29" s="4">
        <f>(D29/D6)</f>
        <v>2.5476160586975151E-3</v>
      </c>
      <c r="G29" s="3">
        <v>17368.95</v>
      </c>
      <c r="H29" s="3">
        <v>63.22</v>
      </c>
      <c r="I29" s="4">
        <f t="shared" si="1"/>
        <v>3.6398285446155349E-3</v>
      </c>
      <c r="J29" s="4">
        <f>(H29/H6)</f>
        <v>3.3249976976941752E-4</v>
      </c>
      <c r="K29" s="4">
        <f t="shared" si="2"/>
        <v>5.8391331857007271</v>
      </c>
      <c r="L29" s="4">
        <f t="shared" si="3"/>
        <v>5.9953107755641645E-2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26839.15</v>
      </c>
      <c r="D30" s="3">
        <v>11.34</v>
      </c>
      <c r="E30" s="4">
        <f t="shared" si="0"/>
        <v>4.2251710654025927E-4</v>
      </c>
      <c r="F30" s="4">
        <f>(D30/D6)</f>
        <v>7.8260777747879797E-5</v>
      </c>
      <c r="G30" s="3">
        <v>14600.05</v>
      </c>
      <c r="H30" s="3">
        <v>281.33999999999997</v>
      </c>
      <c r="I30" s="4">
        <f t="shared" si="1"/>
        <v>1.9269797021243078E-2</v>
      </c>
      <c r="J30" s="4">
        <f>(H30/H6)</f>
        <v>1.4796818289612135E-3</v>
      </c>
      <c r="K30" s="4">
        <f t="shared" si="2"/>
        <v>4.0307101727447218E-2</v>
      </c>
      <c r="L30" s="4">
        <f t="shared" si="3"/>
        <v>-1.8847279914702818E-2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33885.839999999997</v>
      </c>
      <c r="D31" s="3">
        <v>2590.19</v>
      </c>
      <c r="E31" s="4">
        <f t="shared" si="0"/>
        <v>7.6438713043560383E-2</v>
      </c>
      <c r="F31" s="4">
        <f>(D31/D6)</f>
        <v>1.7875686412238162E-2</v>
      </c>
      <c r="G31" s="3">
        <v>37618.71</v>
      </c>
      <c r="H31" s="3">
        <v>2930.32</v>
      </c>
      <c r="I31" s="4">
        <f t="shared" si="1"/>
        <v>7.7895281363980856E-2</v>
      </c>
      <c r="J31" s="4">
        <f>(H31/H6)</f>
        <v>1.5411748265591895E-2</v>
      </c>
      <c r="K31" s="4">
        <f t="shared" si="2"/>
        <v>0.88392735264407984</v>
      </c>
      <c r="L31" s="14">
        <f t="shared" si="3"/>
        <v>-1.4565683204204732E-3</v>
      </c>
    </row>
    <row r="32" spans="1:12" s="13" customFormat="1" ht="21" customHeight="1" x14ac:dyDescent="0.2">
      <c r="A32" s="1" t="s">
        <v>62</v>
      </c>
      <c r="B32" s="2" t="s">
        <v>63</v>
      </c>
      <c r="C32" s="3">
        <v>11768.13</v>
      </c>
      <c r="D32" s="3">
        <v>1511.77</v>
      </c>
      <c r="E32" s="4">
        <f t="shared" si="0"/>
        <v>0.12846306082614656</v>
      </c>
      <c r="F32" s="4">
        <f>(D32/D6)</f>
        <v>1.0433183066658927E-2</v>
      </c>
      <c r="G32" s="3">
        <v>10181.9</v>
      </c>
      <c r="H32" s="3">
        <v>1346.54</v>
      </c>
      <c r="I32" s="4">
        <f t="shared" si="1"/>
        <v>0.13224840157534448</v>
      </c>
      <c r="J32" s="4">
        <f>(H32/H6)</f>
        <v>7.0820031633234961E-3</v>
      </c>
      <c r="K32" s="4">
        <f t="shared" si="2"/>
        <v>1.1227070863100985</v>
      </c>
      <c r="L32" s="14">
        <f t="shared" si="3"/>
        <v>-3.7853407491979241E-3</v>
      </c>
    </row>
    <row r="33" spans="1:12" s="13" customFormat="1" ht="21" customHeight="1" x14ac:dyDescent="0.2">
      <c r="A33" s="5" t="s">
        <v>64</v>
      </c>
      <c r="B33" s="6" t="s">
        <v>65</v>
      </c>
      <c r="C33" s="7">
        <f>SUM(C34:C37)</f>
        <v>675713.49000000011</v>
      </c>
      <c r="D33" s="7">
        <f>SUM(D34:D37)</f>
        <v>89527.85</v>
      </c>
      <c r="E33" s="8">
        <f t="shared" si="0"/>
        <v>0.13249380295781868</v>
      </c>
      <c r="F33" s="8">
        <f>(D33/D6)</f>
        <v>0.61785883342994008</v>
      </c>
      <c r="G33" s="7">
        <f>SUM(G34:G37)</f>
        <v>559935.75999999989</v>
      </c>
      <c r="H33" s="7">
        <f>SUM(H34:H37)</f>
        <v>137156.03000000003</v>
      </c>
      <c r="I33" s="8">
        <f t="shared" si="1"/>
        <v>0.24494958135911887</v>
      </c>
      <c r="J33" s="8">
        <f>(H33/H6)</f>
        <v>0.72135951277265631</v>
      </c>
      <c r="K33" s="8">
        <f t="shared" si="2"/>
        <v>0.65274454211017907</v>
      </c>
      <c r="L33" s="15">
        <f t="shared" si="3"/>
        <v>-0.11245577840130019</v>
      </c>
    </row>
    <row r="34" spans="1:12" s="13" customFormat="1" ht="21" customHeight="1" x14ac:dyDescent="0.2">
      <c r="A34" s="1" t="s">
        <v>66</v>
      </c>
      <c r="B34" s="2" t="s">
        <v>67</v>
      </c>
      <c r="C34" s="3">
        <v>174635.31</v>
      </c>
      <c r="D34" s="3">
        <v>26607.3</v>
      </c>
      <c r="E34" s="4">
        <f t="shared" ref="E34:E53" si="4">(D34/C34)</f>
        <v>0.15235922219853476</v>
      </c>
      <c r="F34" s="4">
        <f>(D34/D6)</f>
        <v>0.18362504336606367</v>
      </c>
      <c r="G34" s="3">
        <v>153377.91</v>
      </c>
      <c r="H34" s="3">
        <v>22880.32</v>
      </c>
      <c r="I34" s="4">
        <f t="shared" ref="I34:I53" si="5">(H34/G34)</f>
        <v>0.14917611017127563</v>
      </c>
      <c r="J34" s="4">
        <f>(H34/H6)</f>
        <v>0.12033693660630494</v>
      </c>
      <c r="K34" s="4">
        <f t="shared" ref="K34:K53" si="6">(D34/H34)</f>
        <v>1.1628902043328064</v>
      </c>
      <c r="L34" s="14">
        <f t="shared" ref="L34:L53" si="7">(E34-I34)</f>
        <v>3.1831120272591273E-3</v>
      </c>
    </row>
    <row r="35" spans="1:12" s="13" customFormat="1" ht="21" customHeight="1" x14ac:dyDescent="0.2">
      <c r="A35" s="1" t="s">
        <v>68</v>
      </c>
      <c r="B35" s="2" t="s">
        <v>69</v>
      </c>
      <c r="C35" s="3">
        <v>414269.01</v>
      </c>
      <c r="D35" s="3">
        <v>51980.9</v>
      </c>
      <c r="E35" s="4">
        <f t="shared" si="4"/>
        <v>0.12547619721784162</v>
      </c>
      <c r="F35" s="4">
        <f>(D35/D6)</f>
        <v>0.35873594903304806</v>
      </c>
      <c r="G35" s="3">
        <v>330289.90999999997</v>
      </c>
      <c r="H35" s="3">
        <v>104680.44</v>
      </c>
      <c r="I35" s="4">
        <f t="shared" si="5"/>
        <v>0.31693502232629511</v>
      </c>
      <c r="J35" s="4">
        <f>(H35/H6)</f>
        <v>0.55055713697186526</v>
      </c>
      <c r="K35" s="4">
        <f t="shared" si="6"/>
        <v>0.49656745806570934</v>
      </c>
      <c r="L35" s="14">
        <f t="shared" si="7"/>
        <v>-0.1914588251084535</v>
      </c>
    </row>
    <row r="36" spans="1:12" s="13" customFormat="1" ht="21" customHeight="1" x14ac:dyDescent="0.2">
      <c r="A36" s="1" t="s">
        <v>102</v>
      </c>
      <c r="B36" s="2">
        <v>703</v>
      </c>
      <c r="C36" s="3">
        <v>26204.16</v>
      </c>
      <c r="D36" s="3">
        <v>3899.46</v>
      </c>
      <c r="E36" s="4">
        <f t="shared" si="4"/>
        <v>0.14881072318288394</v>
      </c>
      <c r="F36" s="4">
        <f>(D36/D7)</f>
        <v>0.21866784801040781</v>
      </c>
      <c r="G36" s="3">
        <v>19872.66</v>
      </c>
      <c r="H36" s="3">
        <v>3164.38</v>
      </c>
      <c r="I36" s="4">
        <f t="shared" si="5"/>
        <v>0.15923283546339545</v>
      </c>
      <c r="J36" s="4">
        <f>(H36/H7)</f>
        <v>0.19983896076010524</v>
      </c>
      <c r="K36" s="4">
        <f t="shared" si="6"/>
        <v>1.2322982701192651</v>
      </c>
      <c r="L36" s="14">
        <f t="shared" si="7"/>
        <v>-1.0422112280511514E-2</v>
      </c>
    </row>
    <row r="37" spans="1:12" s="13" customFormat="1" ht="21" customHeight="1" x14ac:dyDescent="0.2">
      <c r="A37" s="1" t="s">
        <v>70</v>
      </c>
      <c r="B37" s="2" t="s">
        <v>71</v>
      </c>
      <c r="C37" s="3">
        <v>60605.01</v>
      </c>
      <c r="D37" s="3">
        <v>7040.19</v>
      </c>
      <c r="E37" s="4">
        <f t="shared" si="4"/>
        <v>0.11616514872285311</v>
      </c>
      <c r="F37" s="4">
        <f>(D37/D6)</f>
        <v>4.8586485440286223E-2</v>
      </c>
      <c r="G37" s="3">
        <v>56395.28</v>
      </c>
      <c r="H37" s="3">
        <v>6430.89</v>
      </c>
      <c r="I37" s="4">
        <f t="shared" si="5"/>
        <v>0.1140324154787422</v>
      </c>
      <c r="J37" s="4">
        <f>(H37/H6)</f>
        <v>3.3822673907188384E-2</v>
      </c>
      <c r="K37" s="4">
        <f t="shared" si="6"/>
        <v>1.0947458283379128</v>
      </c>
      <c r="L37" s="14">
        <f t="shared" si="7"/>
        <v>2.1327332441109098E-3</v>
      </c>
    </row>
    <row r="38" spans="1:12" s="13" customFormat="1" ht="21" customHeight="1" x14ac:dyDescent="0.2">
      <c r="A38" s="5" t="s">
        <v>72</v>
      </c>
      <c r="B38" s="6" t="s">
        <v>73</v>
      </c>
      <c r="C38" s="7">
        <f>SUM(C39:C41)</f>
        <v>122123.31999999999</v>
      </c>
      <c r="D38" s="7">
        <f>SUM(D39:D41)</f>
        <v>20643.39</v>
      </c>
      <c r="E38" s="8">
        <f t="shared" si="4"/>
        <v>0.16903724857791289</v>
      </c>
      <c r="F38" s="8">
        <f>(D38/D6)</f>
        <v>0.14246629248261058</v>
      </c>
      <c r="G38" s="7">
        <f>SUM(G39:G41)</f>
        <v>106336.15</v>
      </c>
      <c r="H38" s="7">
        <f>SUM(H39:H41)</f>
        <v>16401.5</v>
      </c>
      <c r="I38" s="8">
        <f t="shared" si="5"/>
        <v>0.15424199578412423</v>
      </c>
      <c r="J38" s="8">
        <f>(H38/H6)</f>
        <v>8.6262179276702017E-2</v>
      </c>
      <c r="K38" s="8">
        <f t="shared" si="6"/>
        <v>1.2586281742523548</v>
      </c>
      <c r="L38" s="15">
        <f t="shared" si="7"/>
        <v>1.4795252793788655E-2</v>
      </c>
    </row>
    <row r="39" spans="1:12" s="13" customFormat="1" ht="21" customHeight="1" x14ac:dyDescent="0.2">
      <c r="A39" s="1" t="s">
        <v>74</v>
      </c>
      <c r="B39" s="2" t="s">
        <v>75</v>
      </c>
      <c r="C39" s="3">
        <v>81203.12</v>
      </c>
      <c r="D39" s="3">
        <v>14103.32</v>
      </c>
      <c r="E39" s="4">
        <f t="shared" si="4"/>
        <v>0.17367953349575732</v>
      </c>
      <c r="F39" s="4">
        <f>(D39/D6)</f>
        <v>9.7331286774887837E-2</v>
      </c>
      <c r="G39" s="3">
        <v>76747.929999999993</v>
      </c>
      <c r="H39" s="3">
        <v>11934.84</v>
      </c>
      <c r="I39" s="4">
        <f t="shared" si="5"/>
        <v>0.15550699543297131</v>
      </c>
      <c r="J39" s="4">
        <f>(H39/H6)</f>
        <v>6.2770192221367205E-2</v>
      </c>
      <c r="K39" s="4">
        <f t="shared" si="6"/>
        <v>1.1816932610743001</v>
      </c>
      <c r="L39" s="14">
        <f t="shared" si="7"/>
        <v>1.8172538062786014E-2</v>
      </c>
    </row>
    <row r="40" spans="1:12" s="13" customFormat="1" ht="21" customHeight="1" x14ac:dyDescent="0.2">
      <c r="A40" s="1" t="s">
        <v>76</v>
      </c>
      <c r="B40" s="2" t="s">
        <v>77</v>
      </c>
      <c r="C40" s="3">
        <v>759.7</v>
      </c>
      <c r="D40" s="3">
        <v>62.39</v>
      </c>
      <c r="E40" s="4">
        <f t="shared" si="4"/>
        <v>8.2124522837962344E-2</v>
      </c>
      <c r="F40" s="4">
        <f>(D40/D6)</f>
        <v>4.3057230367638628E-4</v>
      </c>
      <c r="G40" s="3">
        <v>451</v>
      </c>
      <c r="H40" s="3">
        <v>75.83</v>
      </c>
      <c r="I40" s="4">
        <f t="shared" si="5"/>
        <v>0.16813747228381373</v>
      </c>
      <c r="J40" s="4">
        <f>(H40/H6)</f>
        <v>3.9882090385344715E-4</v>
      </c>
      <c r="K40" s="4">
        <f t="shared" si="6"/>
        <v>0.82276144006329954</v>
      </c>
      <c r="L40" s="14">
        <f t="shared" si="7"/>
        <v>-8.6012949445851389E-2</v>
      </c>
    </row>
    <row r="41" spans="1:12" s="13" customFormat="1" ht="21" customHeight="1" x14ac:dyDescent="0.2">
      <c r="A41" s="1" t="s">
        <v>78</v>
      </c>
      <c r="B41" s="2" t="s">
        <v>79</v>
      </c>
      <c r="C41" s="3">
        <v>40160.5</v>
      </c>
      <c r="D41" s="3">
        <v>6477.68</v>
      </c>
      <c r="E41" s="4">
        <f t="shared" si="4"/>
        <v>0.16129480459655632</v>
      </c>
      <c r="F41" s="4">
        <f>(D41/D6)</f>
        <v>4.4704433404046381E-2</v>
      </c>
      <c r="G41" s="3">
        <v>29137.22</v>
      </c>
      <c r="H41" s="3">
        <v>4390.83</v>
      </c>
      <c r="I41" s="4">
        <f t="shared" si="5"/>
        <v>0.15069488441244566</v>
      </c>
      <c r="J41" s="4">
        <f>(H41/H6)</f>
        <v>2.3093166151481357E-2</v>
      </c>
      <c r="K41" s="4">
        <f t="shared" si="6"/>
        <v>1.4752746063956019</v>
      </c>
      <c r="L41" s="14">
        <f t="shared" si="7"/>
        <v>1.0599920184110656E-2</v>
      </c>
    </row>
    <row r="42" spans="1:12" s="13" customFormat="1" ht="21" customHeight="1" x14ac:dyDescent="0.2">
      <c r="A42" s="5" t="s">
        <v>80</v>
      </c>
      <c r="B42" s="6" t="s">
        <v>81</v>
      </c>
      <c r="C42" s="7">
        <f>SUM(C43:C46)</f>
        <v>23230.899999999998</v>
      </c>
      <c r="D42" s="7">
        <f>SUM(D43:D46)</f>
        <v>1907.8600000000001</v>
      </c>
      <c r="E42" s="8">
        <f t="shared" si="4"/>
        <v>8.2125961542600601E-2</v>
      </c>
      <c r="F42" s="8">
        <f>(D42/D6)</f>
        <v>1.31667202322813E-2</v>
      </c>
      <c r="G42" s="7">
        <f>SUM(G43:G46)</f>
        <v>35420.559999999998</v>
      </c>
      <c r="H42" s="7">
        <f>SUM(H43:H46)</f>
        <v>4839.3599999999997</v>
      </c>
      <c r="I42" s="8">
        <f t="shared" si="5"/>
        <v>0.13662573375463291</v>
      </c>
      <c r="J42" s="8">
        <f>(H42/H6)</f>
        <v>2.5452168393409177E-2</v>
      </c>
      <c r="K42" s="8">
        <f t="shared" si="6"/>
        <v>0.39423808106857111</v>
      </c>
      <c r="L42" s="8">
        <f t="shared" si="7"/>
        <v>-5.449977221203231E-2</v>
      </c>
    </row>
    <row r="43" spans="1:12" s="13" customFormat="1" ht="21" customHeight="1" x14ac:dyDescent="0.2">
      <c r="A43" s="1" t="s">
        <v>82</v>
      </c>
      <c r="B43" s="2" t="s">
        <v>83</v>
      </c>
      <c r="C43" s="3">
        <v>6000</v>
      </c>
      <c r="D43" s="3">
        <v>1095.1300000000001</v>
      </c>
      <c r="E43" s="4">
        <f t="shared" si="4"/>
        <v>0.18252166666666669</v>
      </c>
      <c r="F43" s="4">
        <f>(D43/D6)</f>
        <v>7.5578241212553446E-3</v>
      </c>
      <c r="G43" s="3">
        <v>8453.6</v>
      </c>
      <c r="H43" s="3">
        <v>870.78</v>
      </c>
      <c r="I43" s="4">
        <f t="shared" si="5"/>
        <v>0.10300700293366138</v>
      </c>
      <c r="J43" s="4">
        <f>(H43/H6)</f>
        <v>4.5797872432744918E-3</v>
      </c>
      <c r="K43" s="4">
        <f t="shared" si="6"/>
        <v>1.2576425733250651</v>
      </c>
      <c r="L43" s="4">
        <f t="shared" si="7"/>
        <v>7.9514663733005309E-2</v>
      </c>
    </row>
    <row r="44" spans="1:12" s="13" customFormat="1" ht="21" customHeight="1" x14ac:dyDescent="0.2">
      <c r="A44" s="1" t="s">
        <v>84</v>
      </c>
      <c r="B44" s="2" t="s">
        <v>85</v>
      </c>
      <c r="C44" s="3">
        <v>710</v>
      </c>
      <c r="D44" s="3">
        <v>400.79</v>
      </c>
      <c r="E44" s="4">
        <f t="shared" si="4"/>
        <v>0.5644929577464789</v>
      </c>
      <c r="F44" s="4">
        <f>(D44/D6)</f>
        <v>2.7659732904385136E-3</v>
      </c>
      <c r="G44" s="3">
        <v>5305.2</v>
      </c>
      <c r="H44" s="3">
        <v>581.27</v>
      </c>
      <c r="I44" s="4">
        <f t="shared" si="5"/>
        <v>0.10956608610419966</v>
      </c>
      <c r="J44" s="4">
        <f>(H44/H6)</f>
        <v>3.0571360514689864E-3</v>
      </c>
      <c r="K44" s="4">
        <f t="shared" si="6"/>
        <v>0.68950745780790346</v>
      </c>
      <c r="L44" s="4">
        <f t="shared" si="7"/>
        <v>0.45492687164227924</v>
      </c>
    </row>
    <row r="45" spans="1:12" s="13" customFormat="1" ht="21" customHeight="1" x14ac:dyDescent="0.2">
      <c r="A45" s="1" t="s">
        <v>86</v>
      </c>
      <c r="B45" s="2" t="s">
        <v>87</v>
      </c>
      <c r="C45" s="3">
        <v>15443.6</v>
      </c>
      <c r="D45" s="3">
        <v>411.94</v>
      </c>
      <c r="E45" s="4">
        <f t="shared" si="4"/>
        <v>2.667383252609495E-2</v>
      </c>
      <c r="F45" s="4">
        <f>(D45/D6)</f>
        <v>2.8429228205874429E-3</v>
      </c>
      <c r="G45" s="3">
        <v>20820.259999999998</v>
      </c>
      <c r="H45" s="3">
        <v>3257.06</v>
      </c>
      <c r="I45" s="4">
        <f t="shared" si="5"/>
        <v>0.15643704737596939</v>
      </c>
      <c r="J45" s="4">
        <f>(H45/H6)</f>
        <v>1.7130207214887363E-2</v>
      </c>
      <c r="K45" s="4">
        <f t="shared" si="6"/>
        <v>0.12647602439009414</v>
      </c>
      <c r="L45" s="14">
        <f t="shared" si="7"/>
        <v>-0.12976321484987444</v>
      </c>
    </row>
    <row r="46" spans="1:12" s="13" customFormat="1" ht="21" customHeight="1" x14ac:dyDescent="0.2">
      <c r="A46" s="1" t="s">
        <v>88</v>
      </c>
      <c r="B46" s="2" t="s">
        <v>89</v>
      </c>
      <c r="C46" s="3">
        <v>1077.3</v>
      </c>
      <c r="D46" s="3"/>
      <c r="E46" s="4">
        <f t="shared" si="4"/>
        <v>0</v>
      </c>
      <c r="F46" s="4">
        <f>(D46/D6)</f>
        <v>0</v>
      </c>
      <c r="G46" s="3">
        <v>841.5</v>
      </c>
      <c r="H46" s="3">
        <v>130.25</v>
      </c>
      <c r="I46" s="4">
        <f t="shared" si="5"/>
        <v>0.15478312537136066</v>
      </c>
      <c r="J46" s="4">
        <f>(H46/H6)</f>
        <v>6.8503788377833957E-4</v>
      </c>
      <c r="K46" s="4">
        <f t="shared" si="6"/>
        <v>0</v>
      </c>
      <c r="L46" s="14">
        <f t="shared" si="7"/>
        <v>-0.15478312537136066</v>
      </c>
    </row>
    <row r="47" spans="1:12" s="13" customFormat="1" ht="21" customHeight="1" x14ac:dyDescent="0.2">
      <c r="A47" s="5" t="s">
        <v>90</v>
      </c>
      <c r="B47" s="6" t="s">
        <v>91</v>
      </c>
      <c r="C47" s="7">
        <f>SUM(C48:C49)</f>
        <v>3502.5</v>
      </c>
      <c r="D47" s="7">
        <f>SUM(D48:D49)</f>
        <v>1472.07</v>
      </c>
      <c r="E47" s="8">
        <f t="shared" si="4"/>
        <v>0.42029122055674517</v>
      </c>
      <c r="F47" s="8">
        <f>(D47/D6)</f>
        <v>1.0159201331509824E-2</v>
      </c>
      <c r="G47" s="7">
        <f>SUM(G48:G49)</f>
        <v>4467.4799999999996</v>
      </c>
      <c r="H47" s="7">
        <f>SUM(H48:H49)</f>
        <v>1615.99</v>
      </c>
      <c r="I47" s="8">
        <f t="shared" si="5"/>
        <v>0.36172294000196981</v>
      </c>
      <c r="J47" s="8">
        <f>(H47/H6)</f>
        <v>8.4991506319152324E-3</v>
      </c>
      <c r="K47" s="8">
        <f t="shared" si="6"/>
        <v>0.91094004294581021</v>
      </c>
      <c r="L47" s="15">
        <f t="shared" si="7"/>
        <v>5.8568280554775365E-2</v>
      </c>
    </row>
    <row r="48" spans="1:12" s="13" customFormat="1" ht="21" customHeight="1" x14ac:dyDescent="0.2">
      <c r="A48" s="1" t="s">
        <v>92</v>
      </c>
      <c r="B48" s="2" t="s">
        <v>93</v>
      </c>
      <c r="C48" s="3">
        <v>2342</v>
      </c>
      <c r="D48" s="3">
        <v>1288.32</v>
      </c>
      <c r="E48" s="4">
        <f t="shared" si="4"/>
        <v>0.5500939368061486</v>
      </c>
      <c r="F48" s="4">
        <f>(D48/D6)</f>
        <v>8.8910868772617713E-3</v>
      </c>
      <c r="G48" s="3">
        <v>2281</v>
      </c>
      <c r="H48" s="3">
        <v>1392.41</v>
      </c>
      <c r="I48" s="4">
        <f t="shared" si="5"/>
        <v>0.61043840420868045</v>
      </c>
      <c r="J48" s="4">
        <f>(H48/H6)</f>
        <v>7.3232522053880839E-3</v>
      </c>
      <c r="K48" s="4">
        <f t="shared" si="6"/>
        <v>0.92524471958690313</v>
      </c>
      <c r="L48" s="4">
        <f t="shared" si="7"/>
        <v>-6.0344467402531854E-2</v>
      </c>
    </row>
    <row r="49" spans="1:12" s="13" customFormat="1" ht="21" customHeight="1" x14ac:dyDescent="0.2">
      <c r="A49" s="16" t="s">
        <v>104</v>
      </c>
      <c r="B49" s="2">
        <v>1103</v>
      </c>
      <c r="C49" s="3">
        <v>1160.5</v>
      </c>
      <c r="D49" s="3">
        <v>183.75</v>
      </c>
      <c r="E49" s="4">
        <f t="shared" si="4"/>
        <v>0.15833692373976735</v>
      </c>
      <c r="F49" s="4">
        <f>(D49/D7)</f>
        <v>1.0304046476156297E-2</v>
      </c>
      <c r="G49" s="3">
        <v>2186.48</v>
      </c>
      <c r="H49" s="3">
        <v>223.58</v>
      </c>
      <c r="I49" s="4">
        <f t="shared" si="5"/>
        <v>0.10225568036295782</v>
      </c>
      <c r="J49" s="4">
        <f>(H49/H7)</f>
        <v>1.4119667943402603E-2</v>
      </c>
      <c r="K49" s="4">
        <f t="shared" si="6"/>
        <v>0.82185347526612396</v>
      </c>
      <c r="L49" s="4">
        <f t="shared" si="7"/>
        <v>5.6081243376809531E-2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4343.5</v>
      </c>
      <c r="D50" s="7">
        <f>SUM(D51:D51)</f>
        <v>763.69</v>
      </c>
      <c r="E50" s="8">
        <f t="shared" si="4"/>
        <v>0.1758236445263037</v>
      </c>
      <c r="F50" s="8">
        <f>(D50/D6)</f>
        <v>5.2704562044337145E-3</v>
      </c>
      <c r="G50" s="7">
        <f>SUM(G51:G51)</f>
        <v>3856.3</v>
      </c>
      <c r="H50" s="7">
        <f>SUM(H51:H51)</f>
        <v>408.47</v>
      </c>
      <c r="I50" s="8">
        <f t="shared" si="5"/>
        <v>0.10592277571765682</v>
      </c>
      <c r="J50" s="8">
        <f>(H50/H6)</f>
        <v>2.1483103599764944E-3</v>
      </c>
      <c r="K50" s="8">
        <f t="shared" si="6"/>
        <v>1.8696354689450878</v>
      </c>
      <c r="L50" s="15">
        <f t="shared" si="7"/>
        <v>6.9900868808646877E-2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4343.5</v>
      </c>
      <c r="D51" s="3">
        <v>763.69</v>
      </c>
      <c r="E51" s="4">
        <f t="shared" si="4"/>
        <v>0.1758236445263037</v>
      </c>
      <c r="F51" s="4">
        <f>(D51/D6)</f>
        <v>5.2704562044337145E-3</v>
      </c>
      <c r="G51" s="3">
        <v>3856.3</v>
      </c>
      <c r="H51" s="3">
        <v>408.47</v>
      </c>
      <c r="I51" s="4">
        <f t="shared" si="5"/>
        <v>0.10592277571765682</v>
      </c>
      <c r="J51" s="4">
        <f>(H51/H6)</f>
        <v>2.1483103599764944E-3</v>
      </c>
      <c r="K51" s="4">
        <f t="shared" si="6"/>
        <v>1.8696354689450878</v>
      </c>
      <c r="L51" s="4">
        <f t="shared" si="7"/>
        <v>6.9900868808646877E-2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11</v>
      </c>
      <c r="D52" s="7">
        <f>SUM(D53:D53)</f>
        <v>1.87</v>
      </c>
      <c r="E52" s="8">
        <f t="shared" si="4"/>
        <v>0.17</v>
      </c>
      <c r="F52" s="8">
        <f>(D52/D6)</f>
        <v>1.2905436894932559E-5</v>
      </c>
      <c r="G52" s="7">
        <f>SUM(G53:G53)</f>
        <v>13.4</v>
      </c>
      <c r="H52" s="7">
        <f>SUM(H53:H53)</f>
        <v>2.2400000000000002</v>
      </c>
      <c r="I52" s="8">
        <f t="shared" si="5"/>
        <v>0.16716417910447762</v>
      </c>
      <c r="J52" s="8">
        <f>(H52/H6)</f>
        <v>1.1781073778606379E-5</v>
      </c>
      <c r="K52" s="8">
        <f t="shared" si="6"/>
        <v>0.83482142857142849</v>
      </c>
      <c r="L52" s="8">
        <f t="shared" si="7"/>
        <v>2.8358208955223951E-3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11</v>
      </c>
      <c r="D53" s="3">
        <v>1.87</v>
      </c>
      <c r="E53" s="4">
        <f t="shared" si="4"/>
        <v>0.17</v>
      </c>
      <c r="F53" s="4">
        <f>(D53/D6)</f>
        <v>1.2905436894932559E-5</v>
      </c>
      <c r="G53" s="3">
        <v>13.4</v>
      </c>
      <c r="H53" s="3">
        <v>2.2400000000000002</v>
      </c>
      <c r="I53" s="4">
        <f t="shared" si="5"/>
        <v>0.16716417910447762</v>
      </c>
      <c r="J53" s="4">
        <f>(H53/H6)</f>
        <v>1.1781073778606379E-5</v>
      </c>
      <c r="K53" s="4">
        <f t="shared" si="6"/>
        <v>0.83482142857142849</v>
      </c>
      <c r="L53" s="4">
        <f t="shared" si="7"/>
        <v>2.8358208955223951E-3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2024-04-01T13:16:49Z</cp:lastPrinted>
  <dcterms:created xsi:type="dcterms:W3CDTF">2017-03-10T06:35:34Z</dcterms:created>
  <dcterms:modified xsi:type="dcterms:W3CDTF">2025-03-31T11:12:03Z</dcterms:modified>
</cp:coreProperties>
</file>