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но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I37" i="1" l="1"/>
  <c r="H32" i="1"/>
  <c r="G32" i="1"/>
  <c r="I32" i="1" s="1"/>
  <c r="D32" i="1"/>
  <c r="C32" i="1"/>
  <c r="K50" i="1"/>
  <c r="I50" i="1"/>
  <c r="E50" i="1"/>
  <c r="H48" i="1"/>
  <c r="G48" i="1"/>
  <c r="D48" i="1"/>
  <c r="C48" i="1"/>
  <c r="K33" i="1"/>
  <c r="J33" i="1"/>
  <c r="I33" i="1"/>
  <c r="F33" i="1"/>
  <c r="E33" i="1"/>
  <c r="L50" i="1" l="1"/>
  <c r="K32" i="1"/>
  <c r="L33" i="1"/>
  <c r="E32" i="1"/>
  <c r="L32" i="1" s="1"/>
  <c r="K37" i="1"/>
  <c r="E37" i="1"/>
  <c r="L37" i="1" s="1"/>
  <c r="H53" i="1"/>
  <c r="H51" i="1"/>
  <c r="H43" i="1"/>
  <c r="H39" i="1"/>
  <c r="H34" i="1"/>
  <c r="H27" i="1"/>
  <c r="H21" i="1"/>
  <c r="H18" i="1"/>
  <c r="H16" i="1"/>
  <c r="H7" i="1"/>
  <c r="G53" i="1"/>
  <c r="G51" i="1"/>
  <c r="G43" i="1"/>
  <c r="G39" i="1"/>
  <c r="G34" i="1"/>
  <c r="G27" i="1"/>
  <c r="G21" i="1"/>
  <c r="G18" i="1"/>
  <c r="G16" i="1"/>
  <c r="G7" i="1"/>
  <c r="D53" i="1"/>
  <c r="D51" i="1"/>
  <c r="D43" i="1"/>
  <c r="D39" i="1"/>
  <c r="D34" i="1"/>
  <c r="D27" i="1"/>
  <c r="D21" i="1"/>
  <c r="D18" i="1"/>
  <c r="D16" i="1"/>
  <c r="D7" i="1"/>
  <c r="C53" i="1"/>
  <c r="C51" i="1"/>
  <c r="C43" i="1"/>
  <c r="C39" i="1"/>
  <c r="C34" i="1"/>
  <c r="C27" i="1"/>
  <c r="C21" i="1"/>
  <c r="C18" i="1"/>
  <c r="C16" i="1"/>
  <c r="C7" i="1"/>
  <c r="E54" i="1"/>
  <c r="E52" i="1"/>
  <c r="E49" i="1"/>
  <c r="E47" i="1"/>
  <c r="E46" i="1"/>
  <c r="E45" i="1"/>
  <c r="E44" i="1"/>
  <c r="E42" i="1"/>
  <c r="E41" i="1"/>
  <c r="E40" i="1"/>
  <c r="E38" i="1"/>
  <c r="E36" i="1"/>
  <c r="E35" i="1"/>
  <c r="E31" i="1"/>
  <c r="E30" i="1"/>
  <c r="E29" i="1"/>
  <c r="E28" i="1"/>
  <c r="E26" i="1"/>
  <c r="E25" i="1"/>
  <c r="E24" i="1"/>
  <c r="E23" i="1"/>
  <c r="E22" i="1"/>
  <c r="E20" i="1"/>
  <c r="E19" i="1"/>
  <c r="E17" i="1"/>
  <c r="E15" i="1"/>
  <c r="E14" i="1"/>
  <c r="E12" i="1"/>
  <c r="E11" i="1"/>
  <c r="E10" i="1"/>
  <c r="E9" i="1"/>
  <c r="E8" i="1"/>
  <c r="I54" i="1"/>
  <c r="I52" i="1"/>
  <c r="I49" i="1"/>
  <c r="I47" i="1"/>
  <c r="I46" i="1"/>
  <c r="I45" i="1"/>
  <c r="I44" i="1"/>
  <c r="I42" i="1"/>
  <c r="I41" i="1"/>
  <c r="I40" i="1"/>
  <c r="I38" i="1"/>
  <c r="I36" i="1"/>
  <c r="I35" i="1"/>
  <c r="I31" i="1"/>
  <c r="I30" i="1"/>
  <c r="I29" i="1"/>
  <c r="I28" i="1"/>
  <c r="I26" i="1"/>
  <c r="I25" i="1"/>
  <c r="I24" i="1"/>
  <c r="I23" i="1"/>
  <c r="I22" i="1"/>
  <c r="I20" i="1"/>
  <c r="I19" i="1"/>
  <c r="I17" i="1"/>
  <c r="I15" i="1"/>
  <c r="I14" i="1"/>
  <c r="I12" i="1"/>
  <c r="I11" i="1"/>
  <c r="I10" i="1"/>
  <c r="I9" i="1"/>
  <c r="I8" i="1"/>
  <c r="K54" i="1"/>
  <c r="K52" i="1"/>
  <c r="K49" i="1"/>
  <c r="K47" i="1"/>
  <c r="K46" i="1"/>
  <c r="K45" i="1"/>
  <c r="K44" i="1"/>
  <c r="K42" i="1"/>
  <c r="K41" i="1"/>
  <c r="K40" i="1"/>
  <c r="K38" i="1"/>
  <c r="K36" i="1"/>
  <c r="K35" i="1"/>
  <c r="K31" i="1"/>
  <c r="K30" i="1"/>
  <c r="K29" i="1"/>
  <c r="K28" i="1"/>
  <c r="K26" i="1"/>
  <c r="K25" i="1"/>
  <c r="K24" i="1"/>
  <c r="K23" i="1"/>
  <c r="K22" i="1"/>
  <c r="K20" i="1"/>
  <c r="K19" i="1"/>
  <c r="K17" i="1"/>
  <c r="K15" i="1"/>
  <c r="K14" i="1"/>
  <c r="K12" i="1"/>
  <c r="K11" i="1"/>
  <c r="K10" i="1"/>
  <c r="K9" i="1"/>
  <c r="K8" i="1"/>
  <c r="C6" i="1" l="1"/>
  <c r="D6" i="1"/>
  <c r="L36" i="1"/>
  <c r="G6" i="1"/>
  <c r="H6" i="1"/>
  <c r="J32" i="1"/>
  <c r="J50" i="1"/>
  <c r="J37" i="1"/>
  <c r="F32" i="1"/>
  <c r="F50" i="1"/>
  <c r="F28" i="1"/>
  <c r="J53" i="1"/>
  <c r="L9" i="1"/>
  <c r="L11" i="1"/>
  <c r="L22" i="1"/>
  <c r="L30" i="1"/>
  <c r="K53" i="1"/>
  <c r="L25" i="1"/>
  <c r="L42" i="1"/>
  <c r="L17" i="1"/>
  <c r="L38" i="1"/>
  <c r="L29" i="1"/>
  <c r="L41" i="1"/>
  <c r="L46" i="1"/>
  <c r="L54" i="1"/>
  <c r="L20" i="1"/>
  <c r="L14" i="1"/>
  <c r="L15" i="1"/>
  <c r="L10" i="1"/>
  <c r="L47" i="1"/>
  <c r="L52" i="1"/>
  <c r="L49" i="1"/>
  <c r="L45" i="1"/>
  <c r="L44" i="1"/>
  <c r="L40" i="1"/>
  <c r="L35" i="1"/>
  <c r="L31" i="1"/>
  <c r="L28" i="1"/>
  <c r="L26" i="1"/>
  <c r="L24" i="1"/>
  <c r="E53" i="1"/>
  <c r="K16" i="1"/>
  <c r="K7" i="1"/>
  <c r="E27" i="1"/>
  <c r="E16" i="1"/>
  <c r="I53" i="1"/>
  <c r="I51" i="1"/>
  <c r="K51" i="1"/>
  <c r="E51" i="1"/>
  <c r="I48" i="1"/>
  <c r="K48" i="1"/>
  <c r="E48" i="1"/>
  <c r="I43" i="1"/>
  <c r="K43" i="1"/>
  <c r="E43" i="1"/>
  <c r="I39" i="1"/>
  <c r="K39" i="1"/>
  <c r="E39" i="1"/>
  <c r="I34" i="1"/>
  <c r="K34" i="1"/>
  <c r="E34" i="1"/>
  <c r="I27" i="1"/>
  <c r="K27" i="1"/>
  <c r="I21" i="1"/>
  <c r="K21" i="1"/>
  <c r="E21" i="1"/>
  <c r="I18" i="1"/>
  <c r="K18" i="1"/>
  <c r="E18" i="1"/>
  <c r="I16" i="1"/>
  <c r="I7" i="1"/>
  <c r="E7" i="1"/>
  <c r="L23" i="1"/>
  <c r="L19" i="1"/>
  <c r="L12" i="1"/>
  <c r="L8" i="1"/>
  <c r="F46" i="1" l="1"/>
  <c r="L16" i="1"/>
  <c r="F17" i="1"/>
  <c r="F27" i="1"/>
  <c r="J24" i="1"/>
  <c r="J26" i="1"/>
  <c r="J40" i="1"/>
  <c r="J46" i="1"/>
  <c r="J19" i="1"/>
  <c r="J51" i="1"/>
  <c r="J25" i="1"/>
  <c r="J49" i="1"/>
  <c r="J52" i="1"/>
  <c r="J39" i="1"/>
  <c r="J44" i="1"/>
  <c r="J54" i="1"/>
  <c r="J8" i="1"/>
  <c r="J9" i="1"/>
  <c r="J29" i="1"/>
  <c r="J31" i="1"/>
  <c r="J20" i="1"/>
  <c r="J18" i="1"/>
  <c r="J7" i="1"/>
  <c r="J15" i="1"/>
  <c r="J48" i="1"/>
  <c r="J30" i="1"/>
  <c r="J41" i="1"/>
  <c r="J23" i="1"/>
  <c r="J34" i="1"/>
  <c r="J12" i="1"/>
  <c r="J35" i="1"/>
  <c r="J28" i="1"/>
  <c r="J10" i="1"/>
  <c r="J22" i="1"/>
  <c r="J47" i="1"/>
  <c r="I6" i="1"/>
  <c r="J36" i="1"/>
  <c r="J21" i="1"/>
  <c r="J45" i="1"/>
  <c r="J27" i="1"/>
  <c r="J42" i="1"/>
  <c r="J16" i="1"/>
  <c r="J43" i="1"/>
  <c r="J17" i="1"/>
  <c r="J38" i="1"/>
  <c r="J14" i="1"/>
  <c r="J11" i="1"/>
  <c r="L53" i="1"/>
  <c r="F22" i="1"/>
  <c r="F44" i="1"/>
  <c r="F15" i="1"/>
  <c r="F35" i="1"/>
  <c r="F45" i="1"/>
  <c r="F52" i="1"/>
  <c r="F40" i="1"/>
  <c r="F16" i="1"/>
  <c r="F34" i="1"/>
  <c r="K6" i="1"/>
  <c r="F11" i="1"/>
  <c r="F20" i="1"/>
  <c r="F31" i="1"/>
  <c r="F9" i="1"/>
  <c r="F39" i="1"/>
  <c r="F10" i="1"/>
  <c r="F26" i="1"/>
  <c r="F49" i="1"/>
  <c r="F19" i="1"/>
  <c r="F42" i="1"/>
  <c r="F43" i="1"/>
  <c r="F25" i="1"/>
  <c r="F14" i="1"/>
  <c r="F48" i="1"/>
  <c r="F30" i="1"/>
  <c r="F54" i="1"/>
  <c r="F8" i="1"/>
  <c r="F51" i="1"/>
  <c r="E6" i="1"/>
  <c r="F47" i="1"/>
  <c r="F29" i="1"/>
  <c r="F18" i="1"/>
  <c r="F53" i="1"/>
  <c r="F36" i="1"/>
  <c r="F21" i="1"/>
  <c r="F7" i="1"/>
  <c r="F41" i="1"/>
  <c r="F23" i="1"/>
  <c r="F12" i="1"/>
  <c r="F38" i="1"/>
  <c r="F24" i="1"/>
  <c r="L27" i="1"/>
  <c r="L51" i="1"/>
  <c r="L48" i="1"/>
  <c r="L43" i="1"/>
  <c r="L39" i="1"/>
  <c r="L34" i="1"/>
  <c r="L21" i="1"/>
  <c r="L18" i="1"/>
  <c r="L7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<sst xmlns="http://schemas.openxmlformats.org/spreadsheetml/2006/main" count="109" uniqueCount="109">
  <si>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</si>
  <si>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</si>
  <si>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</si>
  <si>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</si>
  <si>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</si>
  <si>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</si>
  <si>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</si>
  <si>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</si>
  <si>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</si>
  <si>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</si>
  <si>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</si>
  <si>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</si>
  <si>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</si>
  <si>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</si>
  <si>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</si>
  <si>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</si>
  <si>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</si>
  <si>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</si>
  <si>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</si>
  <si>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</si>
  <si>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</si>
  <si>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</si>
  <si>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</si>
  <si>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</si>
  <si>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</si>
  <si>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</si>
  <si>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</si>
  <si>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</si>
  <si>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</si>
  <si>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</si>
  <si>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</si>
  <si>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</si>
  <si>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</si>
  <si>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</si>
  <si>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</si>
  <si>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</si>
  <si>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</si>
  <si>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</si>
  <si>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</si>
  <si>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</si>
  <si>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</si>
  <si>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</si>
  <si>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</si>
  <si>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</si>
  <si>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</si>
  <si>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</si>
  <si>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</si>
  <si>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</si>
  <si>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</si>
  <si>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</si>
  <si>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</si>
  <si>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</si>
  <si>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</si>
  <si>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</si>
  <si>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</si>
  <si>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</si>
  <si>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</si>
  <si>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</si>
  <si>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</si>
  <si>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</si>
  <si>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</si>
  <si>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</si>
  <si>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</si>
  <si>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</si>
  <si>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</si>
  <si>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</si>
  <si>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</si>
  <si>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</si>
  <si>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</si>
  <si>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</si>
  <si>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</si>
  <si>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</si>
  <si>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</si>
  <si>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</si>
  <si>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</si>
  <si>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</si>
  <si>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</si>
  <si>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</si>
  <si>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</si>
  <si>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</si>
  <si>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</si>
  <si>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</si>
  <si>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</si>
  <si>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</si>
  <si>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</si>
  <si>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</si>
  <si>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</si>
  <si>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</si>
  <si>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</si>
  <si>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</si>
  <si>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</si>
  <si>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</si>
  <si>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</si>
  <si>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</si>
  <si>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</si>
  <si>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</si>
  <si>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</si>
  <si>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</si>
  <si>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</si>
  <si>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</si>
  <si>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</si>
  <si>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</si>
  <si>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</si>
  <si>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</si>
  <si>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</si>
  <si>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11  03</t>
  </si>
  <si>
    <t>Информация об исполнении за январь-ноябрь месяц 2025 года, 2024 года в разрезе разделов, подразделов классификации расходов</t>
  </si>
  <si>
    <t>за январь-ноябрь месяц 2025 года</t>
  </si>
  <si>
    <t>Обеспечение проведения выборов и референдумов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</si>
</sst>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E54" sqref="E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0" t="s">
        <v>101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 x14ac:dyDescent="0.2">
      <c r="A2" s="18" t="s">
        <v>106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(C7+C16+C18+C21+C27+C34+C39+C43+C48+C53+C51+C32)</f>
        <v>1221602.05</v>
      </c>
      <c r="D6" s="3">
        <f>(D7+D16+D18+D21+D27+D34+D39+D43+D48+D53+D51+D32)</f>
        <v>1032995.2999999999</v>
      </c>
      <c r="E6" s="4">
        <f t="shared" ref="E6:E34" si="0">(D6/C6)</f>
        <v>0.84560704527304931</v>
      </c>
      <c r="F6" s="4">
        <v>1</v>
      </c>
      <c r="G6" s="3">
        <f>(G7+G16+G18+G21+G27+G34+G39+G43+G48+G53+G51+G32)</f>
        <v>1161283.3199999998</v>
      </c>
      <c r="H6" s="3">
        <f>(H7+H16+H18+H21+H27+H34+H39+H43+H48+H53+H51+H32)</f>
        <v>971269.17999999993</v>
      </c>
      <c r="I6" s="4">
        <f t="shared" ref="I6:I34" si="1">(H6/G6)</f>
        <v>0.83637572612340638</v>
      </c>
      <c r="J6" s="4">
        <v>1</v>
      </c>
      <c r="K6" s="4">
        <f t="shared" ref="K6:K34" si="2">(D6/H6)</f>
        <v>1.0635520216959833</v>
      </c>
      <c r="L6" s="14">
        <f t="shared" ref="L6:L34" si="3">(E6-I6)</f>
        <v>9.2313191496429248E-3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146988.54999999999</v>
      </c>
      <c r="D7" s="7">
        <f>SUM(D8:D15)</f>
        <v>119796.82999999999</v>
      </c>
      <c r="E7" s="8">
        <f t="shared" si="0"/>
        <v>0.81500790367685094</v>
      </c>
      <c r="F7" s="8">
        <f>(D7/D6)</f>
        <v>0.11597035339851014</v>
      </c>
      <c r="G7" s="7">
        <f>SUM(G8:G15)</f>
        <v>127171.09</v>
      </c>
      <c r="H7" s="7">
        <f>SUM(H8:H15)</f>
        <v>103964.5</v>
      </c>
      <c r="I7" s="8">
        <f t="shared" si="1"/>
        <v>0.81751677995368288</v>
      </c>
      <c r="J7" s="8">
        <f>(H7/H6)</f>
        <v>0.10703984244614867</v>
      </c>
      <c r="K7" s="8">
        <f t="shared" si="2"/>
        <v>1.1522859245223127</v>
      </c>
      <c r="L7" s="15">
        <f t="shared" si="3"/>
        <v>-2.5088762768319395E-3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3867.01</v>
      </c>
      <c r="D8" s="3">
        <v>3682.99</v>
      </c>
      <c r="E8" s="4">
        <f t="shared" si="0"/>
        <v>0.95241284610073407</v>
      </c>
      <c r="F8" s="4">
        <f>(D8/D6)</f>
        <v>3.5653502005285019E-3</v>
      </c>
      <c r="G8" s="3">
        <v>2994.13</v>
      </c>
      <c r="H8" s="3">
        <v>2812.23</v>
      </c>
      <c r="I8" s="4">
        <f t="shared" si="1"/>
        <v>0.93924779485192689</v>
      </c>
      <c r="J8" s="4">
        <f>(H8/H6)</f>
        <v>2.895417725496036E-3</v>
      </c>
      <c r="K8" s="4">
        <f t="shared" si="2"/>
        <v>1.3096332803504691</v>
      </c>
      <c r="L8" s="14">
        <f t="shared" si="3"/>
        <v>1.316505124880718E-2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2539.14</v>
      </c>
      <c r="D9" s="3">
        <v>2175.16</v>
      </c>
      <c r="E9" s="4">
        <f t="shared" si="0"/>
        <v>0.85665225233740561</v>
      </c>
      <c r="F9" s="4">
        <f>(D9/D6)</f>
        <v>2.1056823782257287E-3</v>
      </c>
      <c r="G9" s="3">
        <v>2119.1</v>
      </c>
      <c r="H9" s="3">
        <v>1585.66</v>
      </c>
      <c r="I9" s="4">
        <f t="shared" si="1"/>
        <v>0.74827049219008079</v>
      </c>
      <c r="J9" s="4">
        <f>(H9/H6)</f>
        <v>1.6325649291167668E-3</v>
      </c>
      <c r="K9" s="4">
        <f t="shared" si="2"/>
        <v>1.3717694840003529</v>
      </c>
      <c r="L9" s="14">
        <f t="shared" si="3"/>
        <v>0.10838176014732481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61123.45</v>
      </c>
      <c r="D10" s="3">
        <v>52100.02</v>
      </c>
      <c r="E10" s="4">
        <f t="shared" si="0"/>
        <v>0.85237367982337386</v>
      </c>
      <c r="F10" s="4">
        <f>(D10/D6)</f>
        <v>5.0435873231949847E-2</v>
      </c>
      <c r="G10" s="3">
        <v>54923.51</v>
      </c>
      <c r="H10" s="3">
        <v>46512.9</v>
      </c>
      <c r="I10" s="4">
        <f t="shared" si="1"/>
        <v>0.84686685173616905</v>
      </c>
      <c r="J10" s="4">
        <f>(H10/H6)</f>
        <v>4.7888784034102683E-2</v>
      </c>
      <c r="K10" s="4">
        <f t="shared" si="2"/>
        <v>1.1201197947236141</v>
      </c>
      <c r="L10" s="14">
        <f t="shared" si="3"/>
        <v>5.5068280872048181E-3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>
        <v>7.7</v>
      </c>
      <c r="I11" s="4">
        <f t="shared" si="1"/>
        <v>1</v>
      </c>
      <c r="J11" s="4">
        <f>(H11/H6)</f>
        <v>7.927771372298666E-6</v>
      </c>
      <c r="K11" s="4">
        <f t="shared" si="2"/>
        <v>0</v>
      </c>
      <c r="L11" s="14">
        <f t="shared" si="3"/>
        <v>-1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16636.55</v>
      </c>
      <c r="D12" s="3">
        <v>16077.67</v>
      </c>
      <c r="E12" s="4">
        <f t="shared" si="0"/>
        <v>0.96640649653924648</v>
      </c>
      <c r="F12" s="4">
        <f>(D12/D6)</f>
        <v>1.556412696166188E-2</v>
      </c>
      <c r="G12" s="3">
        <v>15567.42</v>
      </c>
      <c r="H12" s="3">
        <v>14465.37</v>
      </c>
      <c r="I12" s="4">
        <f t="shared" si="1"/>
        <v>0.92920792270010066</v>
      </c>
      <c r="J12" s="4">
        <f>(H12/H6)</f>
        <v>1.489326573710493E-2</v>
      </c>
      <c r="K12" s="4">
        <f t="shared" si="2"/>
        <v>1.1114592990016847</v>
      </c>
      <c r="L12" s="14">
        <f t="shared" si="3"/>
        <v>3.7198573839145821E-2</v>
      </c>
    </row>
    <row r="13" spans="1:15" s="13" customFormat="1" ht="27.75" customHeight="1" x14ac:dyDescent="0.2">
      <c r="A13" s="1" t="s">
        <v>108</v>
      </c>
      <c r="B13" s="2">
        <v>107</v>
      </c>
      <c r="C13" s="3">
        <v>3733.91</v>
      </c>
      <c r="D13" s="3">
        <v>3733.36</v>
      </c>
      <c r="E13" s="4"/>
      <c r="F13" s="4"/>
      <c r="G13" s="3"/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867.97</v>
      </c>
      <c r="D14" s="3"/>
      <c r="E14" s="4">
        <f t="shared" si="0"/>
        <v>0</v>
      </c>
      <c r="F14" s="4">
        <f>(D14/D6)</f>
        <v>0</v>
      </c>
      <c r="G14" s="3">
        <v>445.4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58212.12</v>
      </c>
      <c r="D15" s="3">
        <v>42027.63</v>
      </c>
      <c r="E15" s="4">
        <f t="shared" si="0"/>
        <v>0.72197387760486986</v>
      </c>
      <c r="F15" s="4">
        <f>(D15/D6)</f>
        <v>4.0685209313149825E-2</v>
      </c>
      <c r="G15" s="3">
        <v>51113.83</v>
      </c>
      <c r="H15" s="3">
        <v>38580.639999999999</v>
      </c>
      <c r="I15" s="4">
        <f t="shared" si="1"/>
        <v>0.7547984566994882</v>
      </c>
      <c r="J15" s="4">
        <f>(H15/H6)</f>
        <v>3.9721882248955953E-2</v>
      </c>
      <c r="K15" s="4">
        <f t="shared" si="2"/>
        <v>1.0893450704809458</v>
      </c>
      <c r="L15" s="14">
        <f t="shared" si="3"/>
        <v>-3.2824579094618334E-2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844.7</v>
      </c>
      <c r="D16" s="7">
        <f>SUM(D17:D17)</f>
        <v>628.38</v>
      </c>
      <c r="E16" s="8">
        <f t="shared" si="0"/>
        <v>0.74390908014679769</v>
      </c>
      <c r="F16" s="8">
        <f>(D16/D6)</f>
        <v>6.0830867284681744E-4</v>
      </c>
      <c r="G16" s="7">
        <f>SUM(G17:G17)</f>
        <v>713.6</v>
      </c>
      <c r="H16" s="7">
        <f>SUM(H17:H17)</f>
        <v>611.41</v>
      </c>
      <c r="I16" s="8">
        <f t="shared" si="1"/>
        <v>0.85679652466367706</v>
      </c>
      <c r="J16" s="8">
        <f>(H16/H6)</f>
        <v>6.2949593438144514E-4</v>
      </c>
      <c r="K16" s="8">
        <f t="shared" si="2"/>
        <v>1.0277555159385683</v>
      </c>
      <c r="L16" s="8">
        <f t="shared" si="3"/>
        <v>-0.11288744451687938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844.7</v>
      </c>
      <c r="D17" s="3">
        <v>628.38</v>
      </c>
      <c r="E17" s="4">
        <f t="shared" si="0"/>
        <v>0.74390908014679769</v>
      </c>
      <c r="F17" s="4">
        <f>(D17/D6)</f>
        <v>6.0830867284681744E-4</v>
      </c>
      <c r="G17" s="3">
        <v>713.6</v>
      </c>
      <c r="H17" s="3">
        <v>611.41</v>
      </c>
      <c r="I17" s="4">
        <f t="shared" si="1"/>
        <v>0.85679652466367706</v>
      </c>
      <c r="J17" s="4">
        <f>(H17/H6)</f>
        <v>6.2949593438144514E-4</v>
      </c>
      <c r="K17" s="4">
        <f t="shared" si="2"/>
        <v>1.0277555159385683</v>
      </c>
      <c r="L17" s="4">
        <f t="shared" si="3"/>
        <v>-0.11288744451687938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29473.57</v>
      </c>
      <c r="D18" s="7">
        <f>SUM(D19:D20)</f>
        <v>24156.080000000002</v>
      </c>
      <c r="E18" s="8">
        <f t="shared" si="0"/>
        <v>0.8195844616040745</v>
      </c>
      <c r="F18" s="8">
        <f>(D18/D6)</f>
        <v>2.3384501362203686E-2</v>
      </c>
      <c r="G18" s="7">
        <f>SUM(G19:G20)</f>
        <v>23528.230000000003</v>
      </c>
      <c r="H18" s="7">
        <f>SUM(H19:H20)</f>
        <v>18981.47</v>
      </c>
      <c r="I18" s="8">
        <f t="shared" si="1"/>
        <v>0.80675299416913204</v>
      </c>
      <c r="J18" s="8">
        <f>(H18/H6)</f>
        <v>1.9542955125992984E-2</v>
      </c>
      <c r="K18" s="8">
        <f t="shared" si="2"/>
        <v>1.2726137648980822</v>
      </c>
      <c r="L18" s="15">
        <f t="shared" si="3"/>
        <v>1.2831467434942456E-2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10466.799999999999</v>
      </c>
      <c r="D19" s="3">
        <v>8381.52</v>
      </c>
      <c r="E19" s="4">
        <f t="shared" si="0"/>
        <v>0.80077196468834799</v>
      </c>
      <c r="F19" s="4">
        <f>(D19/D6)</f>
        <v>8.1138026475047857E-3</v>
      </c>
      <c r="G19" s="3">
        <v>8380.2900000000009</v>
      </c>
      <c r="H19" s="3">
        <v>6900.85</v>
      </c>
      <c r="I19" s="4">
        <f t="shared" si="1"/>
        <v>0.8234619565671355</v>
      </c>
      <c r="J19" s="4">
        <f>(H19/H6)</f>
        <v>7.104981957730812E-3</v>
      </c>
      <c r="K19" s="4">
        <f t="shared" si="2"/>
        <v>1.2145634233463993</v>
      </c>
      <c r="L19" s="14">
        <f t="shared" si="3"/>
        <v>-2.2689991878787508E-2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19006.77</v>
      </c>
      <c r="D20" s="3">
        <v>15774.56</v>
      </c>
      <c r="E20" s="4">
        <f t="shared" si="0"/>
        <v>0.82994427774945445</v>
      </c>
      <c r="F20" s="4">
        <f>(D20/D6)</f>
        <v>1.5270698714698897E-2</v>
      </c>
      <c r="G20" s="3">
        <v>15147.94</v>
      </c>
      <c r="H20" s="3">
        <v>12080.62</v>
      </c>
      <c r="I20" s="4">
        <f t="shared" si="1"/>
        <v>0.79750910024729438</v>
      </c>
      <c r="J20" s="4">
        <f>(H20/H6)</f>
        <v>1.2437973168262171E-2</v>
      </c>
      <c r="K20" s="4">
        <f t="shared" si="2"/>
        <v>1.3057740413985373</v>
      </c>
      <c r="L20" s="4">
        <f t="shared" si="3"/>
        <v>3.2435177502160073E-2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85613.890000000014</v>
      </c>
      <c r="D21" s="7">
        <f>SUM(D22:D26)</f>
        <v>74707.3</v>
      </c>
      <c r="E21" s="8">
        <f t="shared" si="0"/>
        <v>0.87260723697988718</v>
      </c>
      <c r="F21" s="8">
        <f>(D21/D6)</f>
        <v>7.2321045410371182E-2</v>
      </c>
      <c r="G21" s="7">
        <f>SUM(G22:G26)</f>
        <v>84008.840000000011</v>
      </c>
      <c r="H21" s="7">
        <f>SUM(H22:H26)</f>
        <v>77425.579999999987</v>
      </c>
      <c r="I21" s="8">
        <f t="shared" si="1"/>
        <v>0.92163610401000629</v>
      </c>
      <c r="J21" s="8">
        <f>(H21/H6)</f>
        <v>7.9715882676314298E-2</v>
      </c>
      <c r="K21" s="8">
        <f t="shared" si="2"/>
        <v>0.96489170633271348</v>
      </c>
      <c r="L21" s="15">
        <f t="shared" si="3"/>
        <v>-4.9028867030119105E-2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8954.2199999999993</v>
      </c>
      <c r="D22" s="3">
        <v>8183.47</v>
      </c>
      <c r="E22" s="4">
        <f t="shared" si="0"/>
        <v>0.91392326746494956</v>
      </c>
      <c r="F22" s="4">
        <f>(D22/D6)</f>
        <v>7.9220786386927419E-3</v>
      </c>
      <c r="G22" s="3">
        <v>11037.93</v>
      </c>
      <c r="H22" s="3">
        <v>9913.25</v>
      </c>
      <c r="I22" s="4">
        <f t="shared" si="1"/>
        <v>0.8981077067892258</v>
      </c>
      <c r="J22" s="4">
        <f>(H22/H6)</f>
        <v>1.0206490851485683E-2</v>
      </c>
      <c r="K22" s="4">
        <f t="shared" si="2"/>
        <v>0.82550828436688273</v>
      </c>
      <c r="L22" s="14">
        <f t="shared" si="3"/>
        <v>1.5815560675723761E-2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15685.2</v>
      </c>
      <c r="D23" s="3">
        <v>14537.84</v>
      </c>
      <c r="E23" s="4">
        <f t="shared" si="0"/>
        <v>0.92685078927906561</v>
      </c>
      <c r="F23" s="4">
        <f>(D23/D6)</f>
        <v>1.4073481263661123E-2</v>
      </c>
      <c r="G23" s="3">
        <v>12785.77</v>
      </c>
      <c r="H23" s="3">
        <v>12006.32</v>
      </c>
      <c r="I23" s="4">
        <f t="shared" si="1"/>
        <v>0.93903769581339247</v>
      </c>
      <c r="J23" s="4">
        <f>(H23/H6)</f>
        <v>1.2361475322422977E-2</v>
      </c>
      <c r="K23" s="4">
        <f t="shared" si="2"/>
        <v>1.2108489528848141</v>
      </c>
      <c r="L23" s="14">
        <f t="shared" si="3"/>
        <v>-1.2186906534326858E-2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49660.37</v>
      </c>
      <c r="D24" s="3">
        <v>42618.9</v>
      </c>
      <c r="E24" s="4">
        <f t="shared" si="0"/>
        <v>0.85820745999274672</v>
      </c>
      <c r="F24" s="4">
        <f>(D24/D6)</f>
        <v>4.1257593330773147E-2</v>
      </c>
      <c r="G24" s="3">
        <v>47798.82</v>
      </c>
      <c r="H24" s="3">
        <v>45693.04</v>
      </c>
      <c r="I24" s="4">
        <f t="shared" si="1"/>
        <v>0.9559449375528517</v>
      </c>
      <c r="J24" s="4">
        <f>(H24/H6)</f>
        <v>4.7044672003285437E-2</v>
      </c>
      <c r="K24" s="4">
        <f t="shared" si="2"/>
        <v>0.93272192001232579</v>
      </c>
      <c r="L24" s="4">
        <f t="shared" si="3"/>
        <v>-9.7737477560104979E-2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564</v>
      </c>
      <c r="D25" s="3">
        <v>412.75</v>
      </c>
      <c r="E25" s="4">
        <f t="shared" si="0"/>
        <v>0.73182624113475181</v>
      </c>
      <c r="F25" s="4">
        <f>(D25/D6)</f>
        <v>3.9956619357319438E-4</v>
      </c>
      <c r="G25" s="3">
        <v>780.94</v>
      </c>
      <c r="H25" s="3">
        <v>596.04</v>
      </c>
      <c r="I25" s="4">
        <f t="shared" si="1"/>
        <v>0.76323405127154442</v>
      </c>
      <c r="J25" s="4">
        <f>(H25/H6)</f>
        <v>6.1367127905777882E-4</v>
      </c>
      <c r="K25" s="4">
        <f t="shared" si="2"/>
        <v>0.69248708140393267</v>
      </c>
      <c r="L25" s="4">
        <f t="shared" si="3"/>
        <v>-3.1407810136792613E-2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10750.1</v>
      </c>
      <c r="D26" s="3">
        <v>8954.34</v>
      </c>
      <c r="E26" s="4">
        <f t="shared" si="0"/>
        <v>0.83295411205477154</v>
      </c>
      <c r="F26" s="4">
        <f>(D26/D6)</f>
        <v>8.6683259836709808E-3</v>
      </c>
      <c r="G26" s="3">
        <v>11605.38</v>
      </c>
      <c r="H26" s="3">
        <v>9216.93</v>
      </c>
      <c r="I26" s="4">
        <f t="shared" si="1"/>
        <v>0.79419458906128026</v>
      </c>
      <c r="J26" s="4">
        <f>(H26/H6)</f>
        <v>9.4895732200624347E-3</v>
      </c>
      <c r="K26" s="4">
        <f t="shared" si="2"/>
        <v>0.97151003642210587</v>
      </c>
      <c r="L26" s="4">
        <f t="shared" si="3"/>
        <v>3.875952299349128E-2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92393.239999999991</v>
      </c>
      <c r="D27" s="7">
        <f>SUM(D28:D31)</f>
        <v>76099.44</v>
      </c>
      <c r="E27" s="8">
        <f t="shared" si="0"/>
        <v>0.82364727116399439</v>
      </c>
      <c r="F27" s="8">
        <f>(D27/D6)</f>
        <v>7.3668718531439595E-2</v>
      </c>
      <c r="G27" s="7">
        <f>SUM(G28:G31)</f>
        <v>155902.99000000002</v>
      </c>
      <c r="H27" s="7">
        <f>SUM(H28:H31)</f>
        <v>89807.400000000009</v>
      </c>
      <c r="I27" s="8">
        <f t="shared" si="1"/>
        <v>0.57604668133690062</v>
      </c>
      <c r="J27" s="8">
        <f>(H27/H6)</f>
        <v>9.2463965550724073E-2</v>
      </c>
      <c r="K27" s="8">
        <f t="shared" si="2"/>
        <v>0.84736268948883942</v>
      </c>
      <c r="L27" s="8">
        <f t="shared" si="3"/>
        <v>0.24760058982709376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13595.76</v>
      </c>
      <c r="D28" s="3">
        <v>9717.3700000000008</v>
      </c>
      <c r="E28" s="4">
        <f t="shared" si="0"/>
        <v>0.71473532924970729</v>
      </c>
      <c r="F28" s="4">
        <f>(D28/D6)</f>
        <v>9.4069837491032159E-3</v>
      </c>
      <c r="G28" s="3">
        <v>58101.82</v>
      </c>
      <c r="H28" s="3">
        <v>27516.83</v>
      </c>
      <c r="I28" s="4">
        <f t="shared" si="1"/>
        <v>0.47359669628249168</v>
      </c>
      <c r="J28" s="4">
        <f>(H28/H6)</f>
        <v>2.8330797029923263E-2</v>
      </c>
      <c r="K28" s="4">
        <f t="shared" si="2"/>
        <v>0.35314278570605701</v>
      </c>
      <c r="L28" s="4">
        <f t="shared" si="3"/>
        <v>0.2411386329672156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30443.66</v>
      </c>
      <c r="D29" s="3">
        <v>22218.71</v>
      </c>
      <c r="E29" s="4">
        <f t="shared" si="0"/>
        <v>0.72983044745605485</v>
      </c>
      <c r="F29" s="4">
        <f>(D29/D6)</f>
        <v>2.150901364217243E-2</v>
      </c>
      <c r="G29" s="3">
        <v>47489.64</v>
      </c>
      <c r="H29" s="3">
        <v>19962.16</v>
      </c>
      <c r="I29" s="4">
        <f t="shared" si="1"/>
        <v>0.42034768004137324</v>
      </c>
      <c r="J29" s="4">
        <f>(H29/H6)</f>
        <v>2.0552654620421499E-2</v>
      </c>
      <c r="K29" s="4">
        <f t="shared" si="2"/>
        <v>1.1130413742801379</v>
      </c>
      <c r="L29" s="4">
        <f t="shared" si="3"/>
        <v>0.30948276741468161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36568.949999999997</v>
      </c>
      <c r="D30" s="3">
        <v>33878.19</v>
      </c>
      <c r="E30" s="4">
        <f t="shared" si="0"/>
        <v>0.92641954444959462</v>
      </c>
      <c r="F30" s="4">
        <f>(D30/D6)</f>
        <v>3.2796073709144662E-2</v>
      </c>
      <c r="G30" s="3">
        <v>40833.61</v>
      </c>
      <c r="H30" s="3">
        <v>34430.71</v>
      </c>
      <c r="I30" s="4">
        <f t="shared" si="1"/>
        <v>0.84319534814580432</v>
      </c>
      <c r="J30" s="4">
        <f>(H30/H6)</f>
        <v>3.5449194424145118E-2</v>
      </c>
      <c r="K30" s="4">
        <f t="shared" si="2"/>
        <v>0.98395269804195162</v>
      </c>
      <c r="L30" s="14">
        <f t="shared" si="3"/>
        <v>8.3224196303790299E-2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11784.87</v>
      </c>
      <c r="D31" s="3">
        <v>10285.17</v>
      </c>
      <c r="E31" s="4">
        <f t="shared" si="0"/>
        <v>0.87274361108777609</v>
      </c>
      <c r="F31" s="4">
        <f>(D31/D6)</f>
        <v>9.9566474310192905E-3</v>
      </c>
      <c r="G31" s="3">
        <v>9477.92</v>
      </c>
      <c r="H31" s="3">
        <v>7897.7</v>
      </c>
      <c r="I31" s="4">
        <f t="shared" si="1"/>
        <v>0.83327354525043462</v>
      </c>
      <c r="J31" s="4">
        <f>(H31/H6)</f>
        <v>8.1313194762341785E-3</v>
      </c>
      <c r="K31" s="4">
        <f t="shared" si="2"/>
        <v>1.30229940362384</v>
      </c>
      <c r="L31" s="14">
        <f t="shared" si="3"/>
        <v>3.9470065837341473E-2</v>
      </c>
    </row>
    <row r="32" spans="1:12" s="13" customFormat="1" ht="21" customHeight="1" x14ac:dyDescent="0.2">
      <c r="A32" s="16" t="s">
        <v>102</v>
      </c>
      <c r="B32" s="17">
        <v>600</v>
      </c>
      <c r="C32" s="7">
        <f>SUM(C33)</f>
        <v>0</v>
      </c>
      <c r="D32" s="7">
        <f>SUM(D33)</f>
        <v>0</v>
      </c>
      <c r="E32" s="4" t="e">
        <f t="shared" si="0"/>
        <v>#DIV/0!</v>
      </c>
      <c r="F32" s="4">
        <f>(D32/D7)</f>
        <v>0</v>
      </c>
      <c r="G32" s="7">
        <f>SUM(G33)</f>
        <v>500</v>
      </c>
      <c r="H32" s="7">
        <f>SUM(H33)</f>
        <v>499.5</v>
      </c>
      <c r="I32" s="4">
        <f t="shared" si="1"/>
        <v>0.999</v>
      </c>
      <c r="J32" s="4">
        <f>(H32/H7)</f>
        <v>4.8045246213851847E-3</v>
      </c>
      <c r="K32" s="4">
        <f t="shared" si="2"/>
        <v>0</v>
      </c>
      <c r="L32" s="14" t="e">
        <f t="shared" si="3"/>
        <v>#DIV/0!</v>
      </c>
    </row>
    <row r="33" spans="1:12" s="13" customFormat="1" ht="21" customHeight="1" x14ac:dyDescent="0.2">
      <c r="A33" s="1" t="s">
        <v>103</v>
      </c>
      <c r="B33" s="2">
        <v>603</v>
      </c>
      <c r="C33" s="3"/>
      <c r="D33" s="3"/>
      <c r="E33" s="4" t="e">
        <f t="shared" si="0"/>
        <v>#DIV/0!</v>
      </c>
      <c r="F33" s="4">
        <f>(D33/D8)</f>
        <v>0</v>
      </c>
      <c r="G33" s="3">
        <v>500</v>
      </c>
      <c r="H33" s="3">
        <v>499.5</v>
      </c>
      <c r="I33" s="4">
        <f t="shared" si="1"/>
        <v>0.999</v>
      </c>
      <c r="J33" s="4">
        <f>(H33/H8)</f>
        <v>0.17761705123691873</v>
      </c>
      <c r="K33" s="4">
        <f t="shared" si="2"/>
        <v>0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SUM(C35:C38)</f>
        <v>695263.30999999994</v>
      </c>
      <c r="D34" s="7">
        <f>SUM(D35:D38)</f>
        <v>587716.97</v>
      </c>
      <c r="E34" s="8">
        <f t="shared" si="0"/>
        <v>0.84531566896576205</v>
      </c>
      <c r="F34" s="8">
        <f>(D34/D6)</f>
        <v>0.56894447632046341</v>
      </c>
      <c r="G34" s="7">
        <f>SUM(G35:G38)</f>
        <v>610891.74</v>
      </c>
      <c r="H34" s="7">
        <f>SUM(H35:H38)</f>
        <v>546636.65</v>
      </c>
      <c r="I34" s="8">
        <f t="shared" si="1"/>
        <v>0.89481754983297046</v>
      </c>
      <c r="J34" s="8">
        <f>(H34/H6)</f>
        <v>0.56280654349600601</v>
      </c>
      <c r="K34" s="8">
        <f t="shared" si="2"/>
        <v>1.0751510532636257</v>
      </c>
      <c r="L34" s="15">
        <f t="shared" si="3"/>
        <v>-4.9501880867208414E-2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171550.12</v>
      </c>
      <c r="D35" s="3">
        <v>146452.48000000001</v>
      </c>
      <c r="E35" s="4">
        <f>(D35/C35)</f>
        <v>0.85370083098746896</v>
      </c>
      <c r="F35" s="4">
        <f>(D35/D6)</f>
        <v>0.14177458503441401</v>
      </c>
      <c r="G35" s="3">
        <v>168788.57</v>
      </c>
      <c r="H35" s="3">
        <v>152455.16</v>
      </c>
      <c r="I35" s="4">
        <f>(H35/G35)</f>
        <v>0.90323153990818217</v>
      </c>
      <c r="J35" s="4">
        <f>(H35/H6)</f>
        <v>0.15696489000093672</v>
      </c>
      <c r="K35" s="4">
        <f>(D35/H35)</f>
        <v>0.96062658686003155</v>
      </c>
      <c r="L35" s="14">
        <f t="shared" ref="L35:L54" si="4">(E35-I35)</f>
        <v>-4.9530708920713207E-2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432060.12</v>
      </c>
      <c r="D36" s="3">
        <v>361013.91</v>
      </c>
      <c r="E36" s="4">
        <f>(D36/C36)</f>
        <v>0.8355640645565714</v>
      </c>
      <c r="F36" s="4">
        <f>(D36/D6)</f>
        <v>0.349482625913206</v>
      </c>
      <c r="G36" s="3">
        <v>358008.8</v>
      </c>
      <c r="H36" s="3">
        <v>321242.33</v>
      </c>
      <c r="I36" s="4">
        <f>(H36/G36)</f>
        <v>0.89730288752678711</v>
      </c>
      <c r="J36" s="4">
        <f>(H36/H6)</f>
        <v>0.33074490225253522</v>
      </c>
      <c r="K36" s="4">
        <f>(D36/H36)</f>
        <v>1.1238055395750615</v>
      </c>
      <c r="L36" s="14">
        <f t="shared" si="4"/>
        <v>-6.1738822970215712E-2</v>
      </c>
    </row>
    <row r="37" spans="1:12" s="13" customFormat="1" ht="21" customHeight="1" x14ac:dyDescent="0.2">
      <c r="A37" s="1" t="s">
        <v>100</v>
      </c>
      <c r="B37" s="2">
        <v>703</v>
      </c>
      <c r="C37" s="3">
        <v>29138.2</v>
      </c>
      <c r="D37" s="3">
        <v>25580.76</v>
      </c>
      <c r="E37" s="4">
        <f>(D37/C37)</f>
        <v>0.87791147016631077</v>
      </c>
      <c r="F37" s="4">
        <v>0.38360636349668253</v>
      </c>
      <c r="G37" s="3">
        <v>22733.25</v>
      </c>
      <c r="H37" s="3">
        <v>18457.439999999999</v>
      </c>
      <c r="I37" s="4">
        <f>(H37/G37)</f>
        <v>0.81191382666358747</v>
      </c>
      <c r="J37" s="4">
        <f>(H37/H7)</f>
        <v>0.17753598584132083</v>
      </c>
      <c r="K37" s="4">
        <f>(D37/H37)</f>
        <v>1.3859321769432815</v>
      </c>
      <c r="L37" s="14">
        <f t="shared" si="4"/>
        <v>6.5997643502723302E-2</v>
      </c>
    </row>
    <row r="38" spans="1:12" s="13" customFormat="1" ht="21" customHeight="1" x14ac:dyDescent="0.2">
      <c r="A38" s="1" t="s">
        <v>68</v>
      </c>
      <c r="B38" s="2" t="s">
        <v>69</v>
      </c>
      <c r="C38" s="3">
        <v>62514.87</v>
      </c>
      <c r="D38" s="3">
        <v>54669.82</v>
      </c>
      <c r="E38" s="4">
        <f>(D38/C38)</f>
        <v>0.87450905680520485</v>
      </c>
      <c r="F38" s="4">
        <f>(D38/D6)</f>
        <v>5.2923590262220946E-2</v>
      </c>
      <c r="G38" s="3">
        <v>61361.120000000003</v>
      </c>
      <c r="H38" s="3">
        <v>54481.72</v>
      </c>
      <c r="I38" s="4">
        <f>(H38/G38)</f>
        <v>0.8878866617819231</v>
      </c>
      <c r="J38" s="4">
        <f>(H38/H6)</f>
        <v>5.6093327289557363E-2</v>
      </c>
      <c r="K38" s="4">
        <f>(D38/H38)</f>
        <v>1.0034525341710945</v>
      </c>
      <c r="L38" s="14">
        <f t="shared" si="4"/>
        <v>-1.3377604976718249E-2</v>
      </c>
    </row>
    <row r="39" spans="1:12" s="13" customFormat="1" ht="21" customHeight="1" x14ac:dyDescent="0.2">
      <c r="A39" s="5" t="s">
        <v>70</v>
      </c>
      <c r="B39" s="6" t="s">
        <v>71</v>
      </c>
      <c r="C39" s="7">
        <f>SUM(C40:C42)</f>
        <v>124248.84</v>
      </c>
      <c r="D39" s="7">
        <f>SUM(D40:D42)</f>
        <v>108012.95999999999</v>
      </c>
      <c r="E39" s="8">
        <f t="shared" ref="E39:E54" si="5">(D39/C39)</f>
        <v>0.86932771364304084</v>
      </c>
      <c r="F39" s="8">
        <f>(D39/D6)</f>
        <v>0.10456287652034815</v>
      </c>
      <c r="G39" s="7">
        <f>SUM(G40:G42)</f>
        <v>115911.15</v>
      </c>
      <c r="H39" s="7">
        <f>SUM(H40:H42)</f>
        <v>98803.34</v>
      </c>
      <c r="I39" s="8">
        <f t="shared" ref="I39:I54" si="6">(H39/G39)</f>
        <v>0.85240582981016066</v>
      </c>
      <c r="J39" s="8">
        <f>(H39/H6)</f>
        <v>0.10172601173240152</v>
      </c>
      <c r="K39" s="8">
        <f t="shared" ref="K39:K54" si="7">(D39/H39)</f>
        <v>1.0932116262466431</v>
      </c>
      <c r="L39" s="15">
        <f t="shared" si="4"/>
        <v>1.692188383288018E-2</v>
      </c>
    </row>
    <row r="40" spans="1:12" s="13" customFormat="1" ht="21" customHeight="1" x14ac:dyDescent="0.2">
      <c r="A40" s="1" t="s">
        <v>72</v>
      </c>
      <c r="B40" s="2" t="s">
        <v>73</v>
      </c>
      <c r="C40" s="3">
        <v>82328.639999999999</v>
      </c>
      <c r="D40" s="3">
        <v>73534.289999999994</v>
      </c>
      <c r="E40" s="4">
        <f t="shared" si="5"/>
        <v>0.89317994321295713</v>
      </c>
      <c r="F40" s="4">
        <f>(D40/D6)</f>
        <v>7.1185502973730858E-2</v>
      </c>
      <c r="G40" s="3">
        <v>84866.93</v>
      </c>
      <c r="H40" s="3">
        <v>71319.87</v>
      </c>
      <c r="I40" s="4">
        <f t="shared" si="6"/>
        <v>0.84037292264489838</v>
      </c>
      <c r="J40" s="4">
        <f>(H40/H6)</f>
        <v>7.3429561514553571E-2</v>
      </c>
      <c r="K40" s="4">
        <f t="shared" si="7"/>
        <v>1.0310491311888257</v>
      </c>
      <c r="L40" s="14">
        <f t="shared" si="4"/>
        <v>5.2807020568058749E-2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759.7</v>
      </c>
      <c r="D41" s="3">
        <v>270.7</v>
      </c>
      <c r="E41" s="4">
        <f t="shared" si="5"/>
        <v>0.35632486507832034</v>
      </c>
      <c r="F41" s="4">
        <f>(D41/D6)</f>
        <v>2.6205346723261956E-4</v>
      </c>
      <c r="G41" s="3">
        <v>294.25</v>
      </c>
      <c r="H41" s="3">
        <v>226.85</v>
      </c>
      <c r="I41" s="4">
        <f t="shared" si="6"/>
        <v>0.77094307561597275</v>
      </c>
      <c r="J41" s="4">
        <f>(H41/H6)</f>
        <v>2.3356038127350033E-4</v>
      </c>
      <c r="K41" s="4">
        <f t="shared" si="7"/>
        <v>1.1932995371390787</v>
      </c>
      <c r="L41" s="14">
        <f t="shared" si="4"/>
        <v>-0.41461821053765241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41160.5</v>
      </c>
      <c r="D42" s="3">
        <v>34207.97</v>
      </c>
      <c r="E42" s="4">
        <f t="shared" si="5"/>
        <v>0.83108732887112646</v>
      </c>
      <c r="F42" s="4">
        <f>(D42/D6)</f>
        <v>3.3115320079384683E-2</v>
      </c>
      <c r="G42" s="3">
        <v>30749.97</v>
      </c>
      <c r="H42" s="3">
        <v>27256.62</v>
      </c>
      <c r="I42" s="4">
        <f t="shared" si="6"/>
        <v>0.88639501111708396</v>
      </c>
      <c r="J42" s="4">
        <f>(H42/H6)</f>
        <v>2.8062889836574449E-2</v>
      </c>
      <c r="K42" s="4">
        <f t="shared" si="7"/>
        <v>1.2550334560925016</v>
      </c>
      <c r="L42" s="14">
        <f t="shared" si="4"/>
        <v>-5.5307682245957501E-2</v>
      </c>
    </row>
    <row r="43" spans="1:12" s="13" customFormat="1" ht="21" customHeight="1" x14ac:dyDescent="0.2">
      <c r="A43" s="5" t="s">
        <v>78</v>
      </c>
      <c r="B43" s="6" t="s">
        <v>79</v>
      </c>
      <c r="C43" s="7">
        <f>SUM(C44:C47)</f>
        <v>38146.400000000001</v>
      </c>
      <c r="D43" s="7">
        <f>SUM(D44:D47)</f>
        <v>34080.240000000005</v>
      </c>
      <c r="E43" s="8">
        <f t="shared" si="5"/>
        <v>0.89340645513075945</v>
      </c>
      <c r="F43" s="8">
        <f>(D43/D6)</f>
        <v>3.2991669952418957E-2</v>
      </c>
      <c r="G43" s="7">
        <f>SUM(G44:G47)</f>
        <v>30332.260000000002</v>
      </c>
      <c r="H43" s="7">
        <f>SUM(H44:H47)</f>
        <v>23479.100000000002</v>
      </c>
      <c r="I43" s="8">
        <f t="shared" si="6"/>
        <v>0.77406365368093244</v>
      </c>
      <c r="J43" s="8">
        <f>(H43/H6)</f>
        <v>2.4173628159394497E-2</v>
      </c>
      <c r="K43" s="8">
        <f t="shared" si="7"/>
        <v>1.4515138995958108</v>
      </c>
      <c r="L43" s="8">
        <f t="shared" si="4"/>
        <v>0.11934280144982701</v>
      </c>
    </row>
    <row r="44" spans="1:12" s="13" customFormat="1" ht="21" customHeight="1" x14ac:dyDescent="0.2">
      <c r="A44" s="1" t="s">
        <v>80</v>
      </c>
      <c r="B44" s="2" t="s">
        <v>81</v>
      </c>
      <c r="C44" s="3">
        <v>8500</v>
      </c>
      <c r="D44" s="3">
        <v>7723.42</v>
      </c>
      <c r="E44" s="4">
        <f t="shared" si="5"/>
        <v>0.90863764705882355</v>
      </c>
      <c r="F44" s="4">
        <f>(D44/D6)</f>
        <v>7.4767232726034678E-3</v>
      </c>
      <c r="G44" s="3">
        <v>8303.6</v>
      </c>
      <c r="H44" s="3">
        <v>4802.78</v>
      </c>
      <c r="I44" s="4">
        <f t="shared" si="6"/>
        <v>0.57839732164362445</v>
      </c>
      <c r="J44" s="4">
        <f>(H44/H6)</f>
        <v>4.9448495833050114E-3</v>
      </c>
      <c r="K44" s="4">
        <f t="shared" si="7"/>
        <v>1.6081144670378407</v>
      </c>
      <c r="L44" s="4">
        <f t="shared" si="4"/>
        <v>0.3302403254151991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4405.5</v>
      </c>
      <c r="D45" s="3">
        <v>2973.39</v>
      </c>
      <c r="E45" s="4">
        <f t="shared" si="5"/>
        <v>0.67492679605039152</v>
      </c>
      <c r="F45" s="4">
        <f>(D45/D6)</f>
        <v>2.8784158069257433E-3</v>
      </c>
      <c r="G45" s="3">
        <v>4189.93</v>
      </c>
      <c r="H45" s="3">
        <v>1589.16</v>
      </c>
      <c r="I45" s="4">
        <f t="shared" si="6"/>
        <v>0.37928079944056342</v>
      </c>
      <c r="J45" s="4">
        <f>(H45/H6)</f>
        <v>1.6361684615587206E-3</v>
      </c>
      <c r="K45" s="4">
        <f t="shared" si="7"/>
        <v>1.8710450804198442</v>
      </c>
      <c r="L45" s="4">
        <f t="shared" si="4"/>
        <v>0.2956459966098281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24143.599999999999</v>
      </c>
      <c r="D46" s="3">
        <v>22369.24</v>
      </c>
      <c r="E46" s="4">
        <f t="shared" si="5"/>
        <v>0.92650806010702647</v>
      </c>
      <c r="F46" s="4">
        <f>(D46/D6)</f>
        <v>2.165473550557297E-2</v>
      </c>
      <c r="G46" s="3">
        <v>16977.23</v>
      </c>
      <c r="H46" s="3">
        <v>16290.78</v>
      </c>
      <c r="I46" s="4">
        <f t="shared" si="6"/>
        <v>0.95956643103733652</v>
      </c>
      <c r="J46" s="4">
        <f>(H46/H6)</f>
        <v>1.6772672638495544E-2</v>
      </c>
      <c r="K46" s="4">
        <f t="shared" si="7"/>
        <v>1.3731227111286262</v>
      </c>
      <c r="L46" s="14">
        <f t="shared" si="4"/>
        <v>-3.3058370930310055E-2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1097.3</v>
      </c>
      <c r="D47" s="3">
        <v>1014.19</v>
      </c>
      <c r="E47" s="4">
        <f t="shared" si="5"/>
        <v>0.92425954615875339</v>
      </c>
      <c r="F47" s="4">
        <f>(D47/D6)</f>
        <v>9.8179536731677307E-4</v>
      </c>
      <c r="G47" s="3">
        <v>861.5</v>
      </c>
      <c r="H47" s="3">
        <v>796.38</v>
      </c>
      <c r="I47" s="4">
        <f t="shared" si="6"/>
        <v>0.92441091120139296</v>
      </c>
      <c r="J47" s="4">
        <f>(H47/H6)</f>
        <v>8.1993747603522238E-4</v>
      </c>
      <c r="K47" s="4">
        <f t="shared" si="7"/>
        <v>1.2735000878977374</v>
      </c>
      <c r="L47" s="14">
        <f t="shared" si="4"/>
        <v>-1.5136504263957296E-4</v>
      </c>
    </row>
    <row r="48" spans="1:12" s="13" customFormat="1" ht="21" customHeight="1" x14ac:dyDescent="0.2">
      <c r="A48" s="5" t="s">
        <v>88</v>
      </c>
      <c r="B48" s="6" t="s">
        <v>89</v>
      </c>
      <c r="C48" s="7">
        <f>SUM(C49:C50)</f>
        <v>4275.05</v>
      </c>
      <c r="D48" s="7">
        <f>SUM(D49:D50)</f>
        <v>3770.1</v>
      </c>
      <c r="E48" s="8">
        <f t="shared" si="5"/>
        <v>0.88188442240441622</v>
      </c>
      <c r="F48" s="8">
        <f>(D48/D6)</f>
        <v>3.6496777865301032E-3</v>
      </c>
      <c r="G48" s="7">
        <f>SUM(G49:G50)</f>
        <v>8453.92</v>
      </c>
      <c r="H48" s="7">
        <f>SUM(H49:H50)</f>
        <v>7816.15</v>
      </c>
      <c r="I48" s="8">
        <f t="shared" si="6"/>
        <v>0.92455925771712999</v>
      </c>
      <c r="J48" s="8">
        <f>(H48/H6)</f>
        <v>8.0473571703366525E-3</v>
      </c>
      <c r="K48" s="8">
        <f t="shared" si="7"/>
        <v>0.48234744727263423</v>
      </c>
      <c r="L48" s="15">
        <f t="shared" si="4"/>
        <v>-4.2674835312713766E-2</v>
      </c>
    </row>
    <row r="49" spans="1:12" s="13" customFormat="1" ht="21" customHeight="1" x14ac:dyDescent="0.2">
      <c r="A49" s="1" t="s">
        <v>90</v>
      </c>
      <c r="B49" s="2" t="s">
        <v>91</v>
      </c>
      <c r="C49" s="3">
        <v>3114.55</v>
      </c>
      <c r="D49" s="3">
        <v>2704.62</v>
      </c>
      <c r="E49" s="4">
        <f t="shared" si="5"/>
        <v>0.86838227031192294</v>
      </c>
      <c r="F49" s="4">
        <f>(D49/D6)</f>
        <v>2.6182306928211581E-3</v>
      </c>
      <c r="G49" s="3">
        <v>6537.44</v>
      </c>
      <c r="H49" s="3">
        <v>6101.9</v>
      </c>
      <c r="I49" s="4">
        <f t="shared" si="6"/>
        <v>0.93337759122837072</v>
      </c>
      <c r="J49" s="4">
        <f>(H49/H6)</f>
        <v>6.2823984593024977E-3</v>
      </c>
      <c r="K49" s="4">
        <f t="shared" si="7"/>
        <v>0.44324226880152084</v>
      </c>
      <c r="L49" s="4">
        <f t="shared" si="4"/>
        <v>-6.4995320916447774E-2</v>
      </c>
    </row>
    <row r="50" spans="1:12" s="13" customFormat="1" ht="21" customHeight="1" x14ac:dyDescent="0.2">
      <c r="A50" s="1" t="s">
        <v>104</v>
      </c>
      <c r="B50" s="2" t="s">
        <v>105</v>
      </c>
      <c r="C50" s="3">
        <v>1160.5</v>
      </c>
      <c r="D50" s="3">
        <v>1065.48</v>
      </c>
      <c r="E50" s="4">
        <f t="shared" si="5"/>
        <v>0.91812149935372689</v>
      </c>
      <c r="F50" s="4">
        <f>(D50/D7)</f>
        <v>8.8940583820122793E-3</v>
      </c>
      <c r="G50" s="3">
        <v>1916.48</v>
      </c>
      <c r="H50" s="3">
        <v>1714.25</v>
      </c>
      <c r="I50" s="4">
        <f t="shared" si="6"/>
        <v>0.89447841876774081</v>
      </c>
      <c r="J50" s="4">
        <f>(H50/H7)</f>
        <v>1.6488801465884991E-2</v>
      </c>
      <c r="K50" s="4">
        <f t="shared" si="7"/>
        <v>0.62154294881143357</v>
      </c>
      <c r="L50" s="4">
        <f t="shared" si="4"/>
        <v>2.3643080585986076E-2</v>
      </c>
    </row>
    <row r="51" spans="1:12" s="13" customFormat="1" ht="21" customHeight="1" x14ac:dyDescent="0.2">
      <c r="A51" s="5" t="s">
        <v>92</v>
      </c>
      <c r="B51" s="6" t="s">
        <v>93</v>
      </c>
      <c r="C51" s="7">
        <f>SUM(C52:C52)</f>
        <v>4343.5</v>
      </c>
      <c r="D51" s="7">
        <f>SUM(D52:D52)</f>
        <v>4016.94</v>
      </c>
      <c r="E51" s="8">
        <f t="shared" si="5"/>
        <v>0.92481639231034884</v>
      </c>
      <c r="F51" s="8">
        <f>(D51/D6)</f>
        <v>3.8886333751954149E-3</v>
      </c>
      <c r="G51" s="7">
        <f>SUM(G52:G52)</f>
        <v>3856.3</v>
      </c>
      <c r="H51" s="7">
        <f>SUM(H52:H52)</f>
        <v>3231.99</v>
      </c>
      <c r="I51" s="8">
        <f t="shared" si="6"/>
        <v>0.8381064751186369</v>
      </c>
      <c r="J51" s="8">
        <f>(H51/H6)</f>
        <v>3.3275945191630603E-3</v>
      </c>
      <c r="K51" s="8">
        <f t="shared" si="7"/>
        <v>1.2428689445202492</v>
      </c>
      <c r="L51" s="15">
        <f t="shared" si="4"/>
        <v>8.6709917191711949E-2</v>
      </c>
    </row>
    <row r="52" spans="1:12" s="13" customFormat="1" ht="21" customHeight="1" x14ac:dyDescent="0.2">
      <c r="A52" s="1" t="s">
        <v>94</v>
      </c>
      <c r="B52" s="2" t="s">
        <v>95</v>
      </c>
      <c r="C52" s="3">
        <v>4343.5</v>
      </c>
      <c r="D52" s="3">
        <v>4016.94</v>
      </c>
      <c r="E52" s="4">
        <f t="shared" si="5"/>
        <v>0.92481639231034884</v>
      </c>
      <c r="F52" s="4">
        <f>(D52/D6)</f>
        <v>3.8886333751954149E-3</v>
      </c>
      <c r="G52" s="3">
        <v>3856.3</v>
      </c>
      <c r="H52" s="3">
        <v>3231.99</v>
      </c>
      <c r="I52" s="4">
        <f t="shared" si="6"/>
        <v>0.8381064751186369</v>
      </c>
      <c r="J52" s="4">
        <f>(H52/H6)</f>
        <v>3.3275945191630603E-3</v>
      </c>
      <c r="K52" s="4">
        <f t="shared" si="7"/>
        <v>1.2428689445202492</v>
      </c>
      <c r="L52" s="4">
        <f t="shared" si="4"/>
        <v>8.6709917191711949E-2</v>
      </c>
    </row>
    <row r="53" spans="1:12" s="13" customFormat="1" ht="41.1" customHeight="1" x14ac:dyDescent="0.2">
      <c r="A53" s="5" t="s">
        <v>96</v>
      </c>
      <c r="B53" s="6" t="s">
        <v>97</v>
      </c>
      <c r="C53" s="7">
        <f>SUM(C54:C54)</f>
        <v>11</v>
      </c>
      <c r="D53" s="7">
        <f>SUM(D54:D54)</f>
        <v>10.06</v>
      </c>
      <c r="E53" s="8">
        <f t="shared" si="5"/>
        <v>0.91454545454545455</v>
      </c>
      <c r="F53" s="8">
        <f>(D53/D6)</f>
        <v>9.7386696725532071E-6</v>
      </c>
      <c r="G53" s="7">
        <f>SUM(G54:G54)</f>
        <v>13.2</v>
      </c>
      <c r="H53" s="7">
        <f>SUM(H54:H54)</f>
        <v>12.09</v>
      </c>
      <c r="I53" s="8">
        <f t="shared" si="6"/>
        <v>0.91590909090909089</v>
      </c>
      <c r="J53" s="8">
        <f>(H53/H6)</f>
        <v>1.2447630635206607E-5</v>
      </c>
      <c r="K53" s="8">
        <f t="shared" si="7"/>
        <v>0.83209263854425153</v>
      </c>
      <c r="L53" s="8">
        <f t="shared" si="4"/>
        <v>-1.3636363636363447E-3</v>
      </c>
    </row>
    <row r="54" spans="1:12" s="13" customFormat="1" ht="21" customHeight="1" x14ac:dyDescent="0.2">
      <c r="A54" s="1" t="s">
        <v>98</v>
      </c>
      <c r="B54" s="2" t="s">
        <v>99</v>
      </c>
      <c r="C54" s="3">
        <v>11</v>
      </c>
      <c r="D54" s="3">
        <v>10.06</v>
      </c>
      <c r="E54" s="4">
        <f t="shared" si="5"/>
        <v>0.91454545454545455</v>
      </c>
      <c r="F54" s="4">
        <f>(D54/D6)</f>
        <v>9.7386696725532071E-6</v>
      </c>
      <c r="G54" s="3">
        <v>13.2</v>
      </c>
      <c r="H54" s="3">
        <v>12.09</v>
      </c>
      <c r="I54" s="4">
        <f t="shared" si="6"/>
        <v>0.91590909090909089</v>
      </c>
      <c r="J54" s="4">
        <f>(H54/H6)</f>
        <v>1.2447630635206607E-5</v>
      </c>
      <c r="K54" s="4">
        <f t="shared" si="7"/>
        <v>0.83209263854425153</v>
      </c>
      <c r="L54" s="4">
        <f t="shared" si="4"/>
        <v>-1.3636363636363447E-3</v>
      </c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2026-01-30T05:36:00Z</dcterms:modified>
</cp:coreProperties>
</file>