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август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E21" i="1" l="1"/>
  <c r="K21" i="1"/>
  <c r="I21" i="1"/>
  <c r="L21" i="1" s="1"/>
  <c r="H18" i="1"/>
  <c r="G18" i="1"/>
  <c r="D18" i="1"/>
  <c r="C18" i="1"/>
  <c r="H49" i="1" l="1"/>
  <c r="G49" i="1"/>
  <c r="D49" i="1"/>
  <c r="C49" i="1"/>
  <c r="K51" i="1"/>
  <c r="I51" i="1"/>
  <c r="E51" i="1" l="1"/>
  <c r="L51" i="1" s="1"/>
  <c r="K13" i="1" l="1"/>
  <c r="I13" i="1"/>
  <c r="E13" i="1"/>
  <c r="L13" i="1" l="1"/>
  <c r="I38" i="1"/>
  <c r="K34" i="1"/>
  <c r="I34" i="1"/>
  <c r="J34" i="1"/>
  <c r="H33" i="1"/>
  <c r="G33" i="1"/>
  <c r="D33" i="1"/>
  <c r="C33" i="1"/>
  <c r="F34" i="1"/>
  <c r="E34" i="1"/>
  <c r="L34" i="1" l="1"/>
  <c r="K33" i="1"/>
  <c r="I33" i="1"/>
  <c r="K38" i="1"/>
  <c r="E38" i="1"/>
  <c r="L38" i="1" s="1"/>
  <c r="H54" i="1"/>
  <c r="H52" i="1"/>
  <c r="H44" i="1"/>
  <c r="H40" i="1"/>
  <c r="H35" i="1"/>
  <c r="H28" i="1"/>
  <c r="H22" i="1"/>
  <c r="H16" i="1"/>
  <c r="H7" i="1"/>
  <c r="G54" i="1"/>
  <c r="G52" i="1"/>
  <c r="G44" i="1"/>
  <c r="G40" i="1"/>
  <c r="G35" i="1"/>
  <c r="G28" i="1"/>
  <c r="G22" i="1"/>
  <c r="G16" i="1"/>
  <c r="G7" i="1"/>
  <c r="D54" i="1"/>
  <c r="D52" i="1"/>
  <c r="D44" i="1"/>
  <c r="D40" i="1"/>
  <c r="D35" i="1"/>
  <c r="F33" i="1" s="1"/>
  <c r="D28" i="1"/>
  <c r="D22" i="1"/>
  <c r="D16" i="1"/>
  <c r="D7" i="1"/>
  <c r="C54" i="1"/>
  <c r="C52" i="1"/>
  <c r="C44" i="1"/>
  <c r="C40" i="1"/>
  <c r="C35" i="1"/>
  <c r="E33" i="1" s="1"/>
  <c r="C28" i="1"/>
  <c r="C22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7" i="1"/>
  <c r="E36" i="1"/>
  <c r="E32" i="1"/>
  <c r="E31" i="1"/>
  <c r="E30" i="1"/>
  <c r="E29" i="1"/>
  <c r="E27" i="1"/>
  <c r="E26" i="1"/>
  <c r="E25" i="1"/>
  <c r="E24" i="1"/>
  <c r="E23" i="1"/>
  <c r="E20" i="1"/>
  <c r="E19" i="1"/>
  <c r="E17" i="1"/>
  <c r="E15" i="1"/>
  <c r="E14" i="1"/>
  <c r="E12" i="1"/>
  <c r="E11" i="1"/>
  <c r="E10" i="1"/>
  <c r="E9" i="1"/>
  <c r="E8" i="1"/>
  <c r="I55" i="1"/>
  <c r="I53" i="1"/>
  <c r="I50" i="1"/>
  <c r="I48" i="1"/>
  <c r="I47" i="1"/>
  <c r="I46" i="1"/>
  <c r="I45" i="1"/>
  <c r="I43" i="1"/>
  <c r="I42" i="1"/>
  <c r="I41" i="1"/>
  <c r="I39" i="1"/>
  <c r="I37" i="1"/>
  <c r="I36" i="1"/>
  <c r="I32" i="1"/>
  <c r="I31" i="1"/>
  <c r="I30" i="1"/>
  <c r="I29" i="1"/>
  <c r="I27" i="1"/>
  <c r="I26" i="1"/>
  <c r="I25" i="1"/>
  <c r="I24" i="1"/>
  <c r="I23" i="1"/>
  <c r="I20" i="1"/>
  <c r="I19" i="1"/>
  <c r="I17" i="1"/>
  <c r="I15" i="1"/>
  <c r="I14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7" i="1"/>
  <c r="K36" i="1"/>
  <c r="K32" i="1"/>
  <c r="K31" i="1"/>
  <c r="K30" i="1"/>
  <c r="K29" i="1"/>
  <c r="K27" i="1"/>
  <c r="K26" i="1"/>
  <c r="K25" i="1"/>
  <c r="K24" i="1"/>
  <c r="K23" i="1"/>
  <c r="K20" i="1"/>
  <c r="K19" i="1"/>
  <c r="K17" i="1"/>
  <c r="K15" i="1"/>
  <c r="K14" i="1"/>
  <c r="K12" i="1"/>
  <c r="K11" i="1"/>
  <c r="K10" i="1"/>
  <c r="K9" i="1"/>
  <c r="K8" i="1"/>
  <c r="F13" i="1" l="1"/>
  <c r="F51" i="1"/>
  <c r="J13" i="1"/>
  <c r="J51" i="1"/>
  <c r="G6" i="1"/>
  <c r="J33" i="1"/>
  <c r="H6" i="1"/>
  <c r="J21" i="1" s="1"/>
  <c r="C6" i="1"/>
  <c r="F38" i="1"/>
  <c r="D6" i="1"/>
  <c r="J38" i="1"/>
  <c r="J54" i="1"/>
  <c r="L33" i="1"/>
  <c r="L9" i="1"/>
  <c r="L11" i="1"/>
  <c r="L23" i="1"/>
  <c r="L31" i="1"/>
  <c r="K54" i="1"/>
  <c r="L26" i="1"/>
  <c r="L43" i="1"/>
  <c r="L17" i="1"/>
  <c r="L39" i="1"/>
  <c r="L30" i="1"/>
  <c r="L42" i="1"/>
  <c r="L47" i="1"/>
  <c r="L55" i="1"/>
  <c r="L20" i="1"/>
  <c r="L14" i="1"/>
  <c r="L15" i="1"/>
  <c r="L10" i="1"/>
  <c r="L48" i="1"/>
  <c r="L53" i="1"/>
  <c r="L50" i="1"/>
  <c r="L46" i="1"/>
  <c r="L45" i="1"/>
  <c r="L41" i="1"/>
  <c r="L36" i="1"/>
  <c r="L32" i="1"/>
  <c r="L29" i="1"/>
  <c r="L27" i="1"/>
  <c r="L25" i="1"/>
  <c r="E54" i="1"/>
  <c r="K16" i="1"/>
  <c r="K7" i="1"/>
  <c r="E28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5" i="1"/>
  <c r="K35" i="1"/>
  <c r="E35" i="1"/>
  <c r="I28" i="1"/>
  <c r="K28" i="1"/>
  <c r="I22" i="1"/>
  <c r="K22" i="1"/>
  <c r="E22" i="1"/>
  <c r="I18" i="1"/>
  <c r="K18" i="1"/>
  <c r="E18" i="1"/>
  <c r="I16" i="1"/>
  <c r="I7" i="1"/>
  <c r="E7" i="1"/>
  <c r="L37" i="1"/>
  <c r="L24" i="1"/>
  <c r="L19" i="1"/>
  <c r="L12" i="1"/>
  <c r="L8" i="1"/>
  <c r="F29" i="1" l="1"/>
  <c r="F21" i="1"/>
  <c r="F47" i="1"/>
  <c r="L16" i="1"/>
  <c r="F17" i="1"/>
  <c r="F28" i="1"/>
  <c r="J25" i="1"/>
  <c r="J27" i="1"/>
  <c r="J41" i="1"/>
  <c r="J47" i="1"/>
  <c r="J19" i="1"/>
  <c r="J52" i="1"/>
  <c r="J26" i="1"/>
  <c r="J50" i="1"/>
  <c r="J53" i="1"/>
  <c r="J40" i="1"/>
  <c r="J45" i="1"/>
  <c r="J55" i="1"/>
  <c r="J8" i="1"/>
  <c r="J9" i="1"/>
  <c r="J30" i="1"/>
  <c r="J32" i="1"/>
  <c r="J20" i="1"/>
  <c r="J18" i="1"/>
  <c r="J7" i="1"/>
  <c r="J15" i="1"/>
  <c r="J49" i="1"/>
  <c r="J31" i="1"/>
  <c r="J42" i="1"/>
  <c r="J24" i="1"/>
  <c r="J35" i="1"/>
  <c r="J12" i="1"/>
  <c r="J36" i="1"/>
  <c r="J29" i="1"/>
  <c r="J10" i="1"/>
  <c r="J23" i="1"/>
  <c r="J48" i="1"/>
  <c r="I6" i="1"/>
  <c r="J37" i="1"/>
  <c r="J22" i="1"/>
  <c r="J46" i="1"/>
  <c r="J28" i="1"/>
  <c r="J43" i="1"/>
  <c r="J16" i="1"/>
  <c r="J44" i="1"/>
  <c r="J17" i="1"/>
  <c r="J39" i="1"/>
  <c r="J14" i="1"/>
  <c r="J11" i="1"/>
  <c r="L54" i="1"/>
  <c r="F23" i="1"/>
  <c r="F45" i="1"/>
  <c r="F15" i="1"/>
  <c r="F36" i="1"/>
  <c r="F46" i="1"/>
  <c r="F53" i="1"/>
  <c r="F41" i="1"/>
  <c r="F16" i="1"/>
  <c r="F35" i="1"/>
  <c r="K6" i="1"/>
  <c r="F11" i="1"/>
  <c r="F20" i="1"/>
  <c r="F32" i="1"/>
  <c r="F9" i="1"/>
  <c r="F40" i="1"/>
  <c r="F10" i="1"/>
  <c r="F27" i="1"/>
  <c r="F50" i="1"/>
  <c r="F19" i="1"/>
  <c r="F43" i="1"/>
  <c r="F44" i="1"/>
  <c r="F26" i="1"/>
  <c r="F14" i="1"/>
  <c r="F49" i="1"/>
  <c r="F31" i="1"/>
  <c r="F55" i="1"/>
  <c r="F8" i="1"/>
  <c r="F52" i="1"/>
  <c r="E6" i="1"/>
  <c r="F48" i="1"/>
  <c r="F30" i="1"/>
  <c r="F18" i="1"/>
  <c r="F54" i="1"/>
  <c r="F37" i="1"/>
  <c r="F22" i="1"/>
  <c r="F7" i="1"/>
  <c r="F42" i="1"/>
  <c r="F24" i="1"/>
  <c r="F12" i="1"/>
  <c r="F39" i="1"/>
  <c r="F25" i="1"/>
  <c r="L28" i="1"/>
  <c r="L52" i="1"/>
  <c r="L49" i="1"/>
  <c r="L44" i="1"/>
  <c r="L40" i="1"/>
  <c r="L35" i="1"/>
  <c r="L22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<sst xmlns="http://schemas.openxmlformats.org/spreadsheetml/2006/main" count="109" uniqueCount="109">
  <si>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</si>
  <si>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</si>
  <si>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</si>
  <si>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</si>
  <si>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</si>
  <si>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</si>
  <si>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</si>
  <si>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</si>
  <si>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</si>
  <si>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</si>
  <si>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</si>
  <si>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</si>
  <si>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</si>
  <si>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</si>
  <si>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</si>
  <si>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</si>
  <si>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</si>
  <si>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</si>
  <si>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</si>
  <si>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</si>
  <si>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</si>
  <si>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</si>
  <si>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</si>
  <si>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</si>
  <si>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</si>
  <si>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</si>
  <si>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</si>
  <si>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</si>
  <si>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</si>
  <si>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</si>
  <si>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</si>
  <si>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</si>
  <si>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</si>
  <si>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</si>
  <si>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</si>
  <si>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</si>
  <si>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</si>
  <si>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</si>
  <si>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</si>
  <si>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</si>
  <si>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</si>
  <si>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</si>
  <si>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</si>
  <si>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</si>
  <si>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</si>
  <si>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</si>
  <si>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</si>
  <si>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</si>
  <si>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</si>
  <si>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</si>
  <si>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</si>
  <si>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</si>
  <si>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</si>
  <si>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</si>
  <si>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</si>
  <si>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</si>
  <si>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</si>
  <si>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</si>
  <si>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</si>
  <si>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</si>
  <si>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</si>
  <si>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</si>
  <si>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</si>
  <si>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</si>
  <si>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</si>
  <si>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</si>
  <si>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</si>
  <si>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</si>
  <si>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</si>
  <si>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</si>
  <si>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</si>
  <si>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</si>
  <si>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</si>
  <si>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</si>
  <si>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</si>
  <si>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</si>
  <si>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</si>
  <si>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</si>
  <si>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</si>
  <si>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</si>
  <si>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</si>
  <si>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</si>
  <si>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</si>
  <si>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</si>
  <si>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</si>
  <si>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</si>
  <si>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</si>
  <si>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</si>
  <si>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</si>
  <si>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</si>
  <si>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</si>
  <si>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</si>
  <si>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</si>
  <si>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</si>
  <si>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</si>
  <si>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</si>
  <si>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</si>
  <si>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</si>
  <si>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</si>
  <si>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</si>
  <si>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</si>
  <si>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</si>
  <si>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Анализ исполнения расходов (Бюджет Тоншаевского муниципального округа)</t>
  </si>
  <si>
    <t>Обеспечение проведения выборов и референдумов</t>
  </si>
  <si>
    <t>Спорт высших достижений</t>
  </si>
  <si>
    <t>Охрана объектов растительного и животного мира и среды их обитания</t>
  </si>
  <si>
    <t>Информация об исполнении за январь-август месяц 2025 года, 2024 года в разрезе разделов, подразделов классификации расходов</t>
  </si>
  <si>
    <t>за январь-август месяц 2025 года</t>
  </si>
  <si>
    <t>Другие вопросы в области национальной безопасности и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</si>
</sst>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workbookViewId="0">
      <selection activeCell="D56" sqref="D5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1" t="s">
        <v>102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ht="21.75" customHeight="1" x14ac:dyDescent="0.2">
      <c r="A2" s="19" t="s">
        <v>106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</row>
    <row r="3" spans="1:15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</row>
    <row r="4" spans="1:15" s="13" customFormat="1" ht="20.100000000000001" customHeight="1" x14ac:dyDescent="0.2">
      <c r="A4" s="23" t="s">
        <v>0</v>
      </c>
      <c r="B4" s="24" t="s">
        <v>1</v>
      </c>
      <c r="C4" s="18" t="s">
        <v>107</v>
      </c>
      <c r="D4" s="18"/>
      <c r="E4" s="18"/>
      <c r="F4" s="18"/>
      <c r="G4" s="18" t="s">
        <v>2</v>
      </c>
      <c r="H4" s="18"/>
      <c r="I4" s="18"/>
      <c r="J4" s="18"/>
      <c r="K4" s="18"/>
      <c r="L4" s="18"/>
    </row>
    <row r="5" spans="1:15" s="13" customFormat="1" ht="83.1" customHeight="1" x14ac:dyDescent="0.2">
      <c r="A5" s="23"/>
      <c r="B5" s="24"/>
      <c r="C5" s="25" t="s">
        <v>3</v>
      </c>
      <c r="D5" s="25" t="s">
        <v>4</v>
      </c>
      <c r="E5" s="18" t="s">
        <v>5</v>
      </c>
      <c r="F5" s="18" t="s">
        <v>6</v>
      </c>
      <c r="G5" s="25" t="s">
        <v>7</v>
      </c>
      <c r="H5" s="25" t="s">
        <v>8</v>
      </c>
      <c r="I5" s="18" t="s">
        <v>9</v>
      </c>
      <c r="J5" s="18" t="s">
        <v>10</v>
      </c>
      <c r="K5" s="18" t="s">
        <v>11</v>
      </c>
      <c r="L5" s="18" t="s">
        <v>12</v>
      </c>
    </row>
    <row r="6" spans="1:15" s="13" customFormat="1" ht="21" customHeight="1" x14ac:dyDescent="0.2">
      <c r="A6" s="1" t="s">
        <v>13</v>
      </c>
      <c r="B6" s="2"/>
      <c r="C6" s="3">
        <f>(C7+C16+C18+C22+C28+C33+C35+C40+C44+C49+C54+C52)</f>
        <v>1209301.9399999997</v>
      </c>
      <c r="D6" s="3">
        <f>(D7+D16+D18+D22+D28+D33+D35+D40+D44+D49+D54+D52)</f>
        <v>776520.75999999978</v>
      </c>
      <c r="E6" s="4">
        <f t="shared" ref="E6:E35" si="0">(D6/C6)</f>
        <v>0.64212314089233991</v>
      </c>
      <c r="F6" s="4">
        <v>1</v>
      </c>
      <c r="G6" s="3">
        <f>(G7+G16+G18+G22+G28+G33+G35+G40+G44+G49+G54+G52)</f>
        <v>1132014.9099999999</v>
      </c>
      <c r="H6" s="3">
        <f>(H7+H16+H18+H22+H28+H33+H35+H40+H44+H49+H54+H52)</f>
        <v>727338.83</v>
      </c>
      <c r="I6" s="4">
        <f t="shared" ref="I6:I35" si="1">(H6/G6)</f>
        <v>0.64251700536347178</v>
      </c>
      <c r="J6" s="4">
        <v>1</v>
      </c>
      <c r="K6" s="4">
        <f t="shared" ref="K6:K35" si="2">(D6/H6)</f>
        <v>1.0676190077738594</v>
      </c>
      <c r="L6" s="14">
        <f t="shared" ref="L6:L35" si="3">(E6-I6)</f>
        <v>-3.9386447113187728E-4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147198.43</v>
      </c>
      <c r="D7" s="7">
        <f>SUM(D8:D15)</f>
        <v>90297.31</v>
      </c>
      <c r="E7" s="8">
        <f t="shared" si="0"/>
        <v>0.61343935529747162</v>
      </c>
      <c r="F7" s="8">
        <f>(D7/D6)</f>
        <v>0.11628447641245293</v>
      </c>
      <c r="G7" s="7">
        <f>SUM(G8:G15)</f>
        <v>121723.29999999999</v>
      </c>
      <c r="H7" s="7">
        <f>SUM(H8:H15)</f>
        <v>78228.34</v>
      </c>
      <c r="I7" s="8">
        <f t="shared" si="1"/>
        <v>0.6426735062227199</v>
      </c>
      <c r="J7" s="8">
        <f>(H7/H6)</f>
        <v>0.10755419176506774</v>
      </c>
      <c r="K7" s="8">
        <f t="shared" si="2"/>
        <v>1.1542787434834998</v>
      </c>
      <c r="L7" s="15">
        <f t="shared" si="3"/>
        <v>-2.9234150925248281E-2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3303.01</v>
      </c>
      <c r="D8" s="3">
        <v>2510.9299999999998</v>
      </c>
      <c r="E8" s="4">
        <f t="shared" si="0"/>
        <v>0.76019448926887889</v>
      </c>
      <c r="F8" s="4">
        <f>(D8/D6)</f>
        <v>3.2335645475853095E-3</v>
      </c>
      <c r="G8" s="3">
        <v>2994.13</v>
      </c>
      <c r="H8" s="3">
        <v>2193.44</v>
      </c>
      <c r="I8" s="4">
        <f t="shared" si="1"/>
        <v>0.73258008169317967</v>
      </c>
      <c r="J8" s="4">
        <f>(H8/H6)</f>
        <v>3.0157058987212333E-3</v>
      </c>
      <c r="K8" s="4">
        <f t="shared" si="2"/>
        <v>1.1447452403530527</v>
      </c>
      <c r="L8" s="14">
        <f t="shared" si="3"/>
        <v>2.7614407575699218E-2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2330.9</v>
      </c>
      <c r="D9" s="3">
        <v>1540.95</v>
      </c>
      <c r="E9" s="4">
        <f t="shared" si="0"/>
        <v>0.66109657213951689</v>
      </c>
      <c r="F9" s="4">
        <f>(D9/D6)</f>
        <v>1.9844285940275449E-3</v>
      </c>
      <c r="G9" s="3">
        <v>2119.1</v>
      </c>
      <c r="H9" s="3">
        <v>1196.72</v>
      </c>
      <c r="I9" s="4">
        <f t="shared" si="1"/>
        <v>0.56473031003728003</v>
      </c>
      <c r="J9" s="4">
        <f>(H9/H6)</f>
        <v>1.645340452949556E-3</v>
      </c>
      <c r="K9" s="4">
        <f t="shared" si="2"/>
        <v>1.2876445618022596</v>
      </c>
      <c r="L9" s="14">
        <f t="shared" si="3"/>
        <v>9.6366262102236866E-2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61669.32</v>
      </c>
      <c r="D10" s="3">
        <v>38870.480000000003</v>
      </c>
      <c r="E10" s="4">
        <f t="shared" si="0"/>
        <v>0.63030498795835599</v>
      </c>
      <c r="F10" s="4">
        <f>(D10/D6)</f>
        <v>5.0057232211022942E-2</v>
      </c>
      <c r="G10" s="3">
        <v>51520.75</v>
      </c>
      <c r="H10" s="3">
        <v>34813.68</v>
      </c>
      <c r="I10" s="4">
        <f t="shared" si="1"/>
        <v>0.67572152967493682</v>
      </c>
      <c r="J10" s="4">
        <f>(H10/H6)</f>
        <v>4.7864459539441892E-2</v>
      </c>
      <c r="K10" s="4">
        <f t="shared" si="2"/>
        <v>1.1165289047294054</v>
      </c>
      <c r="L10" s="14">
        <f t="shared" si="3"/>
        <v>-4.5416541716580827E-2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8.4</v>
      </c>
      <c r="D11" s="3"/>
      <c r="E11" s="4">
        <f t="shared" si="0"/>
        <v>0</v>
      </c>
      <c r="F11" s="4">
        <f>(D11/D6)</f>
        <v>0</v>
      </c>
      <c r="G11" s="3">
        <v>7.7</v>
      </c>
      <c r="H11" s="3">
        <v>7.7</v>
      </c>
      <c r="I11" s="4">
        <f t="shared" si="1"/>
        <v>1</v>
      </c>
      <c r="J11" s="4">
        <f>(H11/H6)</f>
        <v>1.0586537776348336E-5</v>
      </c>
      <c r="K11" s="4">
        <f t="shared" si="2"/>
        <v>0</v>
      </c>
      <c r="L11" s="14">
        <f t="shared" si="3"/>
        <v>-1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16444.900000000001</v>
      </c>
      <c r="D12" s="3">
        <v>11973.68</v>
      </c>
      <c r="E12" s="4">
        <f t="shared" si="0"/>
        <v>0.72810901860151167</v>
      </c>
      <c r="F12" s="4">
        <f>(D12/D6)</f>
        <v>1.5419652141689043E-2</v>
      </c>
      <c r="G12" s="3">
        <v>14552.55</v>
      </c>
      <c r="H12" s="3">
        <v>10683.11</v>
      </c>
      <c r="I12" s="4">
        <f t="shared" si="1"/>
        <v>0.73410570656001872</v>
      </c>
      <c r="J12" s="4">
        <f>(H12/H6)</f>
        <v>1.4687941244660349E-2</v>
      </c>
      <c r="K12" s="4">
        <f t="shared" si="2"/>
        <v>1.1208047094900266</v>
      </c>
      <c r="L12" s="14">
        <f t="shared" si="3"/>
        <v>-5.9966879585070521E-3</v>
      </c>
    </row>
    <row r="13" spans="1:15" s="13" customFormat="1" ht="41.1" customHeight="1" x14ac:dyDescent="0.2">
      <c r="A13" s="1" t="s">
        <v>103</v>
      </c>
      <c r="B13" s="2">
        <v>107</v>
      </c>
      <c r="C13" s="3">
        <v>4000</v>
      </c>
      <c r="D13" s="3">
        <v>4000</v>
      </c>
      <c r="E13" s="4">
        <f t="shared" si="0"/>
        <v>1</v>
      </c>
      <c r="F13" s="4">
        <f>(D13/D7)</f>
        <v>4.4298108105324509E-2</v>
      </c>
      <c r="G13" s="3">
        <v>300</v>
      </c>
      <c r="H13" s="3"/>
      <c r="I13" s="4">
        <f t="shared" si="1"/>
        <v>0</v>
      </c>
      <c r="J13" s="4">
        <f>(H13/H7)</f>
        <v>0</v>
      </c>
      <c r="K13" s="4" t="e">
        <f t="shared" si="2"/>
        <v>#DIV/0!</v>
      </c>
      <c r="L13" s="14">
        <f t="shared" si="3"/>
        <v>1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1579.95</v>
      </c>
      <c r="D14" s="3"/>
      <c r="E14" s="4">
        <f t="shared" si="0"/>
        <v>0</v>
      </c>
      <c r="F14" s="4">
        <f>(D14/D6)</f>
        <v>0</v>
      </c>
      <c r="G14" s="3">
        <v>1355.4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57861.95</v>
      </c>
      <c r="D15" s="3">
        <v>31401.27</v>
      </c>
      <c r="E15" s="4">
        <f t="shared" si="0"/>
        <v>0.54269290958911687</v>
      </c>
      <c r="F15" s="4">
        <f>(D15/D6)</f>
        <v>4.0438416611038204E-2</v>
      </c>
      <c r="G15" s="3">
        <v>48873.67</v>
      </c>
      <c r="H15" s="3">
        <v>29333.69</v>
      </c>
      <c r="I15" s="4">
        <f t="shared" si="1"/>
        <v>0.600194133160043</v>
      </c>
      <c r="J15" s="4">
        <f>(H15/H6)</f>
        <v>4.0330158091518367E-2</v>
      </c>
      <c r="K15" s="4">
        <f t="shared" si="2"/>
        <v>1.0704848247867895</v>
      </c>
      <c r="L15" s="14">
        <f t="shared" si="3"/>
        <v>-5.750122357092613E-2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844.7</v>
      </c>
      <c r="D16" s="7">
        <f>SUM(D17:D17)</f>
        <v>440.24</v>
      </c>
      <c r="E16" s="8">
        <f t="shared" si="0"/>
        <v>0.52117911684621754</v>
      </c>
      <c r="F16" s="8">
        <f>(D16/D6)</f>
        <v>5.6693912471831426E-4</v>
      </c>
      <c r="G16" s="7">
        <f>SUM(G17:G17)</f>
        <v>712.7</v>
      </c>
      <c r="H16" s="7">
        <f>SUM(H17:H17)</f>
        <v>448.59</v>
      </c>
      <c r="I16" s="8">
        <f t="shared" si="1"/>
        <v>0.62942331976988908</v>
      </c>
      <c r="J16" s="8">
        <f>(H16/H6)</f>
        <v>6.167551923496234E-4</v>
      </c>
      <c r="K16" s="8">
        <f t="shared" si="2"/>
        <v>0.9813861209567758</v>
      </c>
      <c r="L16" s="8">
        <f t="shared" si="3"/>
        <v>-0.10824420292367154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844.7</v>
      </c>
      <c r="D17" s="3">
        <v>440.24</v>
      </c>
      <c r="E17" s="4">
        <f t="shared" si="0"/>
        <v>0.52117911684621754</v>
      </c>
      <c r="F17" s="4">
        <f>(D17/D6)</f>
        <v>5.6693912471831426E-4</v>
      </c>
      <c r="G17" s="3">
        <v>712.7</v>
      </c>
      <c r="H17" s="3">
        <v>448.59</v>
      </c>
      <c r="I17" s="4">
        <f t="shared" si="1"/>
        <v>0.62942331976988908</v>
      </c>
      <c r="J17" s="4">
        <f>(H17/H6)</f>
        <v>6.167551923496234E-4</v>
      </c>
      <c r="K17" s="4">
        <f t="shared" si="2"/>
        <v>0.9813861209567758</v>
      </c>
      <c r="L17" s="4">
        <f t="shared" si="3"/>
        <v>-0.10824420292367154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SUM(C19:C21)</f>
        <v>28831.360000000001</v>
      </c>
      <c r="D18" s="7">
        <f>SUM(D19:D21)</f>
        <v>16391.330000000002</v>
      </c>
      <c r="E18" s="8">
        <f t="shared" si="0"/>
        <v>0.56852434293769016</v>
      </c>
      <c r="F18" s="8">
        <f>(D18/D6)</f>
        <v>2.1108682271417968E-2</v>
      </c>
      <c r="G18" s="7">
        <f t="shared" ref="G18:H18" si="4">SUM(G19:G21)</f>
        <v>21218.05</v>
      </c>
      <c r="H18" s="7">
        <f t="shared" si="4"/>
        <v>13814.91</v>
      </c>
      <c r="I18" s="8">
        <f t="shared" si="1"/>
        <v>0.65109234826008988</v>
      </c>
      <c r="J18" s="8">
        <f>(H18/H6)</f>
        <v>1.899377488205875E-2</v>
      </c>
      <c r="K18" s="8">
        <f t="shared" si="2"/>
        <v>1.1864956051107103</v>
      </c>
      <c r="L18" s="15">
        <f t="shared" si="3"/>
        <v>-8.2568005322399718E-2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10692.6</v>
      </c>
      <c r="D19" s="3">
        <v>6110.23</v>
      </c>
      <c r="E19" s="4">
        <f t="shared" si="0"/>
        <v>0.57144473748199687</v>
      </c>
      <c r="F19" s="4">
        <f>(D19/D6)</f>
        <v>7.8687271670624774E-3</v>
      </c>
      <c r="G19" s="3">
        <v>7103.53</v>
      </c>
      <c r="H19" s="3">
        <v>4829.3</v>
      </c>
      <c r="I19" s="4">
        <f t="shared" si="1"/>
        <v>0.67984509110259272</v>
      </c>
      <c r="J19" s="4">
        <f>(H19/H6)</f>
        <v>6.6396840108206524E-3</v>
      </c>
      <c r="K19" s="4">
        <f t="shared" si="2"/>
        <v>1.2652413393245396</v>
      </c>
      <c r="L19" s="14">
        <f t="shared" si="3"/>
        <v>-0.10840035362059586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18081.759999999998</v>
      </c>
      <c r="D20" s="3">
        <v>10281.1</v>
      </c>
      <c r="E20" s="4">
        <f t="shared" si="0"/>
        <v>0.56858956207802791</v>
      </c>
      <c r="F20" s="4">
        <f>(D20/D6)</f>
        <v>1.3239955104355489E-2</v>
      </c>
      <c r="G20" s="3">
        <v>14114.52</v>
      </c>
      <c r="H20" s="3">
        <v>8985.61</v>
      </c>
      <c r="I20" s="4">
        <f t="shared" si="1"/>
        <v>0.63662172004432316</v>
      </c>
      <c r="J20" s="4">
        <f>(H20/H6)</f>
        <v>1.2354090871238101E-2</v>
      </c>
      <c r="K20" s="4">
        <f t="shared" si="2"/>
        <v>1.1441738513022488</v>
      </c>
      <c r="L20" s="4">
        <f t="shared" si="3"/>
        <v>-6.8032157966295248E-2</v>
      </c>
    </row>
    <row r="21" spans="1:12" s="13" customFormat="1" ht="21" customHeight="1" x14ac:dyDescent="0.2">
      <c r="A21" s="1" t="s">
        <v>108</v>
      </c>
      <c r="B21" s="2">
        <v>314</v>
      </c>
      <c r="C21" s="3">
        <v>57</v>
      </c>
      <c r="D21" s="3"/>
      <c r="E21" s="4">
        <f t="shared" ref="E21" si="5">(D21/C21)</f>
        <v>0</v>
      </c>
      <c r="F21" s="4">
        <f>(D21/D6)</f>
        <v>0</v>
      </c>
      <c r="G21" s="3"/>
      <c r="H21" s="3"/>
      <c r="I21" s="4" t="e">
        <f t="shared" ref="I21" si="6">(H21/G21)</f>
        <v>#DIV/0!</v>
      </c>
      <c r="J21" s="4">
        <f>(H21/H6)</f>
        <v>0</v>
      </c>
      <c r="K21" s="4" t="e">
        <f t="shared" ref="K21" si="7">(D21/H21)</f>
        <v>#DIV/0!</v>
      </c>
      <c r="L21" s="4" t="e">
        <f t="shared" ref="L21" si="8">(E21-I21)</f>
        <v>#DIV/0!</v>
      </c>
    </row>
    <row r="22" spans="1:12" s="13" customFormat="1" ht="21" customHeight="1" x14ac:dyDescent="0.2">
      <c r="A22" s="5" t="s">
        <v>40</v>
      </c>
      <c r="B22" s="6" t="s">
        <v>41</v>
      </c>
      <c r="C22" s="7">
        <f>SUM(C23:C27)</f>
        <v>83039.17</v>
      </c>
      <c r="D22" s="7">
        <f>SUM(D23:D27)</f>
        <v>51004.14</v>
      </c>
      <c r="E22" s="8">
        <f t="shared" si="0"/>
        <v>0.61421784442209626</v>
      </c>
      <c r="F22" s="8">
        <f>(D22/D6)</f>
        <v>6.5682905889084042E-2</v>
      </c>
      <c r="G22" s="7">
        <f>SUM(G23:G27)</f>
        <v>82564.300000000017</v>
      </c>
      <c r="H22" s="7">
        <f>SUM(H23:H27)</f>
        <v>60170.049999999996</v>
      </c>
      <c r="I22" s="8">
        <f t="shared" si="1"/>
        <v>0.72876594363423397</v>
      </c>
      <c r="J22" s="8">
        <f>(H22/H6)</f>
        <v>8.2726299653216637E-2</v>
      </c>
      <c r="K22" s="8">
        <f t="shared" si="2"/>
        <v>0.84766657165815884</v>
      </c>
      <c r="L22" s="15">
        <f t="shared" si="3"/>
        <v>-0.11454809921213771</v>
      </c>
    </row>
    <row r="23" spans="1:12" s="13" customFormat="1" ht="21" customHeight="1" x14ac:dyDescent="0.2">
      <c r="A23" s="1" t="s">
        <v>42</v>
      </c>
      <c r="B23" s="2" t="s">
        <v>43</v>
      </c>
      <c r="C23" s="3">
        <v>8844.7099999999991</v>
      </c>
      <c r="D23" s="3">
        <v>5480.42</v>
      </c>
      <c r="E23" s="4">
        <f t="shared" si="0"/>
        <v>0.61962687301222996</v>
      </c>
      <c r="F23" s="4">
        <f>(D23/D6)</f>
        <v>7.0576606348554047E-3</v>
      </c>
      <c r="G23" s="3">
        <v>11616.36</v>
      </c>
      <c r="H23" s="3">
        <v>6777.39</v>
      </c>
      <c r="I23" s="4">
        <f t="shared" si="1"/>
        <v>0.58343491420720428</v>
      </c>
      <c r="J23" s="4">
        <f>(H23/H6)</f>
        <v>9.3180643194864226E-3</v>
      </c>
      <c r="K23" s="4">
        <f t="shared" si="2"/>
        <v>0.8086328217794756</v>
      </c>
      <c r="L23" s="14">
        <f t="shared" si="3"/>
        <v>3.6191958805025681E-2</v>
      </c>
    </row>
    <row r="24" spans="1:12" s="13" customFormat="1" ht="21" customHeight="1" x14ac:dyDescent="0.2">
      <c r="A24" s="1" t="s">
        <v>44</v>
      </c>
      <c r="B24" s="2" t="s">
        <v>45</v>
      </c>
      <c r="C24" s="3">
        <v>13655</v>
      </c>
      <c r="D24" s="3">
        <v>10917.71</v>
      </c>
      <c r="E24" s="4">
        <f t="shared" si="0"/>
        <v>0.79953936287074323</v>
      </c>
      <c r="F24" s="4">
        <f>(D24/D6)</f>
        <v>1.4059778646484613E-2</v>
      </c>
      <c r="G24" s="3">
        <v>11339.57</v>
      </c>
      <c r="H24" s="3">
        <v>7604.03</v>
      </c>
      <c r="I24" s="4">
        <f t="shared" si="1"/>
        <v>0.67057481015594067</v>
      </c>
      <c r="J24" s="4">
        <f>(H24/H6)</f>
        <v>1.045459101915403E-2</v>
      </c>
      <c r="K24" s="4">
        <f t="shared" si="2"/>
        <v>1.4357794485292668</v>
      </c>
      <c r="L24" s="14">
        <f t="shared" si="3"/>
        <v>0.12896455271480256</v>
      </c>
    </row>
    <row r="25" spans="1:12" s="13" customFormat="1" ht="21" customHeight="1" x14ac:dyDescent="0.2">
      <c r="A25" s="1" t="s">
        <v>46</v>
      </c>
      <c r="B25" s="2" t="s">
        <v>47</v>
      </c>
      <c r="C25" s="3">
        <v>49211.46</v>
      </c>
      <c r="D25" s="3">
        <v>27727.24</v>
      </c>
      <c r="E25" s="4">
        <f t="shared" si="0"/>
        <v>0.56343055052623925</v>
      </c>
      <c r="F25" s="4">
        <f>(D25/D6)</f>
        <v>3.5707017028108828E-2</v>
      </c>
      <c r="G25" s="3">
        <v>47222.05</v>
      </c>
      <c r="H25" s="3">
        <v>39837.120000000003</v>
      </c>
      <c r="I25" s="4">
        <f t="shared" si="1"/>
        <v>0.84361267670505624</v>
      </c>
      <c r="J25" s="4">
        <f>(H25/H6)</f>
        <v>5.4771061789730111E-2</v>
      </c>
      <c r="K25" s="4">
        <f t="shared" si="2"/>
        <v>0.69601517378766331</v>
      </c>
      <c r="L25" s="4">
        <f t="shared" si="3"/>
        <v>-0.28018212617881699</v>
      </c>
    </row>
    <row r="26" spans="1:12" s="13" customFormat="1" ht="21" customHeight="1" x14ac:dyDescent="0.2">
      <c r="A26" s="1" t="s">
        <v>48</v>
      </c>
      <c r="B26" s="2" t="s">
        <v>49</v>
      </c>
      <c r="C26" s="3">
        <v>564</v>
      </c>
      <c r="D26" s="3">
        <v>290.8</v>
      </c>
      <c r="E26" s="4">
        <f t="shared" si="0"/>
        <v>0.51560283687943265</v>
      </c>
      <c r="F26" s="4">
        <f>(D26/D6)</f>
        <v>3.744909537254356E-4</v>
      </c>
      <c r="G26" s="3">
        <v>780.94</v>
      </c>
      <c r="H26" s="3">
        <v>478.59</v>
      </c>
      <c r="I26" s="4">
        <f t="shared" si="1"/>
        <v>0.61283837426690901</v>
      </c>
      <c r="J26" s="4">
        <f>(H26/H6)</f>
        <v>6.5800144342630519E-4</v>
      </c>
      <c r="K26" s="4">
        <f t="shared" si="2"/>
        <v>0.60761821183058573</v>
      </c>
      <c r="L26" s="4">
        <f t="shared" si="3"/>
        <v>-9.7235537387476367E-2</v>
      </c>
    </row>
    <row r="27" spans="1:12" s="13" customFormat="1" ht="21" customHeight="1" x14ac:dyDescent="0.2">
      <c r="A27" s="1" t="s">
        <v>50</v>
      </c>
      <c r="B27" s="2" t="s">
        <v>51</v>
      </c>
      <c r="C27" s="3">
        <v>10764</v>
      </c>
      <c r="D27" s="3">
        <v>6587.97</v>
      </c>
      <c r="E27" s="4">
        <f t="shared" si="0"/>
        <v>0.61203734671125976</v>
      </c>
      <c r="F27" s="4">
        <f>(D27/D6)</f>
        <v>8.4839586259097596E-3</v>
      </c>
      <c r="G27" s="3">
        <v>11605.38</v>
      </c>
      <c r="H27" s="3">
        <v>5472.92</v>
      </c>
      <c r="I27" s="4">
        <f t="shared" si="1"/>
        <v>0.47158473053015071</v>
      </c>
      <c r="J27" s="4">
        <f>(H27/H6)</f>
        <v>7.5245810814197839E-3</v>
      </c>
      <c r="K27" s="4">
        <f t="shared" si="2"/>
        <v>1.2037395028613611</v>
      </c>
      <c r="L27" s="4">
        <f t="shared" si="3"/>
        <v>0.14045261618110905</v>
      </c>
    </row>
    <row r="28" spans="1:12" s="13" customFormat="1" ht="21" customHeight="1" x14ac:dyDescent="0.2">
      <c r="A28" s="5" t="s">
        <v>52</v>
      </c>
      <c r="B28" s="6" t="s">
        <v>53</v>
      </c>
      <c r="C28" s="7">
        <f>SUM(C29:C32)</f>
        <v>87409.579999999987</v>
      </c>
      <c r="D28" s="7">
        <f>SUM(D29:D32)</f>
        <v>51693.71</v>
      </c>
      <c r="E28" s="8">
        <f t="shared" si="0"/>
        <v>0.59139638927449378</v>
      </c>
      <c r="F28" s="8">
        <f>(D28/D6)</f>
        <v>6.657093108495904E-2</v>
      </c>
      <c r="G28" s="7">
        <f>SUM(G29:G32)</f>
        <v>144585.91999999998</v>
      </c>
      <c r="H28" s="7">
        <f>SUM(H29:H32)</f>
        <v>53673.819999999992</v>
      </c>
      <c r="I28" s="8">
        <f t="shared" si="1"/>
        <v>0.37122439031407761</v>
      </c>
      <c r="J28" s="8">
        <f>(H28/H6)</f>
        <v>7.3794795198820873E-2</v>
      </c>
      <c r="K28" s="8">
        <f t="shared" si="2"/>
        <v>0.96310845771737519</v>
      </c>
      <c r="L28" s="8">
        <f t="shared" si="3"/>
        <v>0.22017199896041617</v>
      </c>
    </row>
    <row r="29" spans="1:12" s="13" customFormat="1" ht="21" customHeight="1" x14ac:dyDescent="0.2">
      <c r="A29" s="1" t="s">
        <v>54</v>
      </c>
      <c r="B29" s="2" t="s">
        <v>55</v>
      </c>
      <c r="C29" s="3">
        <v>7979.89</v>
      </c>
      <c r="D29" s="3">
        <v>3955.8</v>
      </c>
      <c r="E29" s="4">
        <f t="shared" si="0"/>
        <v>0.4957211189627927</v>
      </c>
      <c r="F29" s="4">
        <f>(D29/D6)</f>
        <v>5.0942617425965547E-3</v>
      </c>
      <c r="G29" s="3">
        <v>54461.18</v>
      </c>
      <c r="H29" s="3">
        <v>13817.55</v>
      </c>
      <c r="I29" s="4">
        <f t="shared" si="1"/>
        <v>0.25371374619499615</v>
      </c>
      <c r="J29" s="4">
        <f>(H29/H6)</f>
        <v>1.8997404552153499E-2</v>
      </c>
      <c r="K29" s="4">
        <f t="shared" si="2"/>
        <v>0.28628809014622714</v>
      </c>
      <c r="L29" s="4">
        <f t="shared" si="3"/>
        <v>0.24200737276779655</v>
      </c>
    </row>
    <row r="30" spans="1:12" s="13" customFormat="1" ht="21" customHeight="1" x14ac:dyDescent="0.2">
      <c r="A30" s="1" t="s">
        <v>56</v>
      </c>
      <c r="B30" s="2" t="s">
        <v>57</v>
      </c>
      <c r="C30" s="3">
        <v>30850.53</v>
      </c>
      <c r="D30" s="3">
        <v>10579</v>
      </c>
      <c r="E30" s="4">
        <f t="shared" si="0"/>
        <v>0.3429114507919313</v>
      </c>
      <c r="F30" s="4">
        <f>(D30/D6)</f>
        <v>1.3623589406676009E-2</v>
      </c>
      <c r="G30" s="3">
        <v>36279.040000000001</v>
      </c>
      <c r="H30" s="3">
        <v>5221.6899999999996</v>
      </c>
      <c r="I30" s="4">
        <f t="shared" si="1"/>
        <v>0.14393131681543941</v>
      </c>
      <c r="J30" s="4">
        <f>(H30/H6)</f>
        <v>7.1791712261532904E-3</v>
      </c>
      <c r="K30" s="4">
        <f t="shared" si="2"/>
        <v>2.0259724342119125</v>
      </c>
      <c r="L30" s="4">
        <f t="shared" si="3"/>
        <v>0.19898013397649189</v>
      </c>
    </row>
    <row r="31" spans="1:12" s="13" customFormat="1" ht="21" customHeight="1" x14ac:dyDescent="0.2">
      <c r="A31" s="1" t="s">
        <v>58</v>
      </c>
      <c r="B31" s="2" t="s">
        <v>59</v>
      </c>
      <c r="C31" s="3">
        <v>36372.699999999997</v>
      </c>
      <c r="D31" s="3">
        <v>29657.040000000001</v>
      </c>
      <c r="E31" s="4">
        <f t="shared" si="0"/>
        <v>0.81536537018148236</v>
      </c>
      <c r="F31" s="4">
        <f>(D31/D6)</f>
        <v>3.8192204932164353E-2</v>
      </c>
      <c r="G31" s="3">
        <v>43105.77</v>
      </c>
      <c r="H31" s="3">
        <v>28725.02</v>
      </c>
      <c r="I31" s="4">
        <f t="shared" si="1"/>
        <v>0.66638456986152905</v>
      </c>
      <c r="J31" s="4">
        <f>(H31/H6)</f>
        <v>3.9493312903423568E-2</v>
      </c>
      <c r="K31" s="4">
        <f t="shared" si="2"/>
        <v>1.03244627854045</v>
      </c>
      <c r="L31" s="14">
        <f t="shared" si="3"/>
        <v>0.14898080031995331</v>
      </c>
    </row>
    <row r="32" spans="1:12" s="13" customFormat="1" ht="21" customHeight="1" x14ac:dyDescent="0.2">
      <c r="A32" s="1" t="s">
        <v>60</v>
      </c>
      <c r="B32" s="2" t="s">
        <v>61</v>
      </c>
      <c r="C32" s="3">
        <v>12206.46</v>
      </c>
      <c r="D32" s="3">
        <v>7501.87</v>
      </c>
      <c r="E32" s="4">
        <f t="shared" si="0"/>
        <v>0.61458195086863843</v>
      </c>
      <c r="F32" s="4">
        <f>(D32/D6)</f>
        <v>9.6608750035221229E-3</v>
      </c>
      <c r="G32" s="3">
        <v>10739.93</v>
      </c>
      <c r="H32" s="3">
        <v>5909.56</v>
      </c>
      <c r="I32" s="4">
        <f t="shared" si="1"/>
        <v>0.5502419475732151</v>
      </c>
      <c r="J32" s="4">
        <f>(H32/H6)</f>
        <v>8.1249065170905296E-3</v>
      </c>
      <c r="K32" s="4">
        <f t="shared" si="2"/>
        <v>1.2694464562505499</v>
      </c>
      <c r="L32" s="14">
        <f t="shared" si="3"/>
        <v>6.4340003295423331E-2</v>
      </c>
    </row>
    <row r="33" spans="1:12" s="13" customFormat="1" ht="21" customHeight="1" x14ac:dyDescent="0.2">
      <c r="A33" s="16" t="s">
        <v>101</v>
      </c>
      <c r="B33" s="17">
        <v>600</v>
      </c>
      <c r="C33" s="7">
        <f>SUM(C34:C34)</f>
        <v>0</v>
      </c>
      <c r="D33" s="7">
        <f>SUM(D34:D34)</f>
        <v>0</v>
      </c>
      <c r="E33" s="8" t="e">
        <f t="shared" si="0"/>
        <v>#DIV/0!</v>
      </c>
      <c r="F33" s="8" t="e">
        <f>(D33/D11)</f>
        <v>#DIV/0!</v>
      </c>
      <c r="G33" s="7">
        <f>SUM(G34:G34)</f>
        <v>500</v>
      </c>
      <c r="H33" s="7">
        <f>SUM(H34:H34)</f>
        <v>0</v>
      </c>
      <c r="I33" s="4">
        <f t="shared" si="1"/>
        <v>0</v>
      </c>
      <c r="J33" s="4">
        <f>(H33/H7)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1" t="s">
        <v>105</v>
      </c>
      <c r="B34" s="2">
        <v>603</v>
      </c>
      <c r="C34" s="3"/>
      <c r="D34" s="3"/>
      <c r="E34" s="4" t="e">
        <f t="shared" si="0"/>
        <v>#DIV/0!</v>
      </c>
      <c r="F34" s="4">
        <f>(D34/D8)</f>
        <v>0</v>
      </c>
      <c r="G34" s="3">
        <v>500</v>
      </c>
      <c r="H34" s="3"/>
      <c r="I34" s="4">
        <f t="shared" si="1"/>
        <v>0</v>
      </c>
      <c r="J34" s="4">
        <f>(H34/H8)</f>
        <v>0</v>
      </c>
      <c r="K34" s="4" t="e">
        <f t="shared" si="2"/>
        <v>#DIV/0!</v>
      </c>
      <c r="L34" s="14" t="e">
        <f t="shared" si="3"/>
        <v>#DIV/0!</v>
      </c>
    </row>
    <row r="35" spans="1:12" s="13" customFormat="1" ht="21" customHeight="1" x14ac:dyDescent="0.2">
      <c r="A35" s="5" t="s">
        <v>62</v>
      </c>
      <c r="B35" s="6" t="s">
        <v>63</v>
      </c>
      <c r="C35" s="7">
        <f>SUM(C36:C39)</f>
        <v>694046.04999999993</v>
      </c>
      <c r="D35" s="7">
        <f>SUM(D36:D39)</f>
        <v>467108.24</v>
      </c>
      <c r="E35" s="8">
        <f t="shared" si="0"/>
        <v>0.67302197022805621</v>
      </c>
      <c r="F35" s="8">
        <f>(D35/D6)</f>
        <v>0.60153992534597545</v>
      </c>
      <c r="G35" s="7">
        <f>SUM(G36:G39)</f>
        <v>603095.6</v>
      </c>
      <c r="H35" s="7">
        <f>SUM(H36:H39)</f>
        <v>418835.7</v>
      </c>
      <c r="I35" s="8">
        <f t="shared" si="1"/>
        <v>0.69447646442786193</v>
      </c>
      <c r="J35" s="8">
        <f>(H35/H6)</f>
        <v>0.57584674806925962</v>
      </c>
      <c r="K35" s="8">
        <f t="shared" si="2"/>
        <v>1.1152541199329473</v>
      </c>
      <c r="L35" s="15">
        <f t="shared" si="3"/>
        <v>-2.1454494199805718E-2</v>
      </c>
    </row>
    <row r="36" spans="1:12" s="13" customFormat="1" ht="21" customHeight="1" x14ac:dyDescent="0.2">
      <c r="A36" s="1" t="s">
        <v>64</v>
      </c>
      <c r="B36" s="2" t="s">
        <v>65</v>
      </c>
      <c r="C36" s="3">
        <v>173154.67</v>
      </c>
      <c r="D36" s="3">
        <v>115340.17</v>
      </c>
      <c r="E36" s="4">
        <f t="shared" ref="E36:E55" si="9">(D36/C36)</f>
        <v>0.66611065124607949</v>
      </c>
      <c r="F36" s="4">
        <f>(D36/D6)</f>
        <v>0.14853456075018526</v>
      </c>
      <c r="G36" s="3">
        <v>166930.51999999999</v>
      </c>
      <c r="H36" s="3">
        <v>108577.12</v>
      </c>
      <c r="I36" s="4">
        <f t="shared" ref="I36:I55" si="10">(H36/G36)</f>
        <v>0.65043300649875169</v>
      </c>
      <c r="J36" s="4">
        <f>(H36/H6)</f>
        <v>0.14927997175676708</v>
      </c>
      <c r="K36" s="4">
        <f t="shared" ref="K36:K55" si="11">(D36/H36)</f>
        <v>1.0622879847982707</v>
      </c>
      <c r="L36" s="14">
        <f t="shared" ref="L36:L55" si="12">(E36-I36)</f>
        <v>1.5677644747327801E-2</v>
      </c>
    </row>
    <row r="37" spans="1:12" s="13" customFormat="1" ht="21" customHeight="1" x14ac:dyDescent="0.2">
      <c r="A37" s="1" t="s">
        <v>66</v>
      </c>
      <c r="B37" s="2" t="s">
        <v>67</v>
      </c>
      <c r="C37" s="3">
        <v>431409.69</v>
      </c>
      <c r="D37" s="3">
        <v>291574.19</v>
      </c>
      <c r="E37" s="4">
        <f t="shared" si="9"/>
        <v>0.67586379434360877</v>
      </c>
      <c r="F37" s="4">
        <f>(D37/D6)</f>
        <v>0.37548795218301706</v>
      </c>
      <c r="G37" s="3">
        <v>350788.24</v>
      </c>
      <c r="H37" s="3">
        <v>253023.95</v>
      </c>
      <c r="I37" s="4">
        <f t="shared" si="10"/>
        <v>0.72130111887445258</v>
      </c>
      <c r="J37" s="4">
        <f>(H37/H6)</f>
        <v>0.34787631233712635</v>
      </c>
      <c r="K37" s="4">
        <f t="shared" si="11"/>
        <v>1.1523580672896774</v>
      </c>
      <c r="L37" s="14">
        <f t="shared" si="12"/>
        <v>-4.5437324530843815E-2</v>
      </c>
    </row>
    <row r="38" spans="1:12" s="13" customFormat="1" ht="21" customHeight="1" x14ac:dyDescent="0.2">
      <c r="A38" s="1" t="s">
        <v>100</v>
      </c>
      <c r="B38" s="2">
        <v>703</v>
      </c>
      <c r="C38" s="3">
        <v>26884.32</v>
      </c>
      <c r="D38" s="3">
        <v>16493.29</v>
      </c>
      <c r="E38" s="4">
        <f t="shared" si="9"/>
        <v>0.61349106096044093</v>
      </c>
      <c r="F38" s="4">
        <f>(D38/D7)</f>
        <v>0.18265538585811694</v>
      </c>
      <c r="G38" s="3">
        <v>21965.73</v>
      </c>
      <c r="H38" s="3">
        <v>13733.64</v>
      </c>
      <c r="I38" s="4">
        <f t="shared" si="10"/>
        <v>0.62523030192941453</v>
      </c>
      <c r="J38" s="4">
        <f>(H38/H7)</f>
        <v>0.17555837181256817</v>
      </c>
      <c r="K38" s="4">
        <f t="shared" si="11"/>
        <v>1.2009409013196795</v>
      </c>
      <c r="L38" s="14">
        <f t="shared" si="12"/>
        <v>-1.1739240968973608E-2</v>
      </c>
    </row>
    <row r="39" spans="1:12" s="13" customFormat="1" ht="21" customHeight="1" x14ac:dyDescent="0.2">
      <c r="A39" s="1" t="s">
        <v>68</v>
      </c>
      <c r="B39" s="2" t="s">
        <v>69</v>
      </c>
      <c r="C39" s="3">
        <v>62597.37</v>
      </c>
      <c r="D39" s="3">
        <v>43700.59</v>
      </c>
      <c r="E39" s="4">
        <f t="shared" si="9"/>
        <v>0.69812182205099027</v>
      </c>
      <c r="F39" s="4">
        <f>(D39/D6)</f>
        <v>5.627742650434743E-2</v>
      </c>
      <c r="G39" s="3">
        <v>63411.11</v>
      </c>
      <c r="H39" s="3">
        <v>43500.99</v>
      </c>
      <c r="I39" s="4">
        <f t="shared" si="10"/>
        <v>0.68601527397959128</v>
      </c>
      <c r="J39" s="4">
        <f>(H39/H6)</f>
        <v>5.980842518747418E-2</v>
      </c>
      <c r="K39" s="4">
        <f t="shared" si="11"/>
        <v>1.0045884013214412</v>
      </c>
      <c r="L39" s="14">
        <f t="shared" si="12"/>
        <v>1.2106548071398993E-2</v>
      </c>
    </row>
    <row r="40" spans="1:12" s="13" customFormat="1" ht="21" customHeight="1" x14ac:dyDescent="0.2">
      <c r="A40" s="5" t="s">
        <v>70</v>
      </c>
      <c r="B40" s="6" t="s">
        <v>71</v>
      </c>
      <c r="C40" s="7">
        <f>SUM(C41:C43)</f>
        <v>123399.26</v>
      </c>
      <c r="D40" s="7">
        <f>SUM(D41:D43)</f>
        <v>77287.210000000006</v>
      </c>
      <c r="E40" s="8">
        <f t="shared" si="9"/>
        <v>0.62631826155197368</v>
      </c>
      <c r="F40" s="8">
        <f>(D40/D6)</f>
        <v>9.9530127179085368E-2</v>
      </c>
      <c r="G40" s="7">
        <f>SUM(G41:G43)</f>
        <v>114185.39</v>
      </c>
      <c r="H40" s="7">
        <f>SUM(H41:H43)</f>
        <v>76077.58</v>
      </c>
      <c r="I40" s="8">
        <f t="shared" si="10"/>
        <v>0.6662636962574634</v>
      </c>
      <c r="J40" s="8">
        <f>(H40/H6)</f>
        <v>0.10459716553287828</v>
      </c>
      <c r="K40" s="8">
        <f t="shared" si="11"/>
        <v>1.0158999537051521</v>
      </c>
      <c r="L40" s="15">
        <f t="shared" si="12"/>
        <v>-3.9945434705489724E-2</v>
      </c>
    </row>
    <row r="41" spans="1:12" s="13" customFormat="1" ht="21" customHeight="1" x14ac:dyDescent="0.2">
      <c r="A41" s="1" t="s">
        <v>72</v>
      </c>
      <c r="B41" s="2" t="s">
        <v>73</v>
      </c>
      <c r="C41" s="3">
        <v>81479.06</v>
      </c>
      <c r="D41" s="3">
        <v>53856.01</v>
      </c>
      <c r="E41" s="4">
        <f t="shared" si="9"/>
        <v>0.66097976584413232</v>
      </c>
      <c r="F41" s="4">
        <f>(D41/D6)</f>
        <v>6.9355531460614156E-2</v>
      </c>
      <c r="G41" s="3">
        <v>83166.17</v>
      </c>
      <c r="H41" s="3">
        <v>54377.08</v>
      </c>
      <c r="I41" s="4">
        <f t="shared" si="10"/>
        <v>0.65383652992556951</v>
      </c>
      <c r="J41" s="4">
        <f>(H41/H6)</f>
        <v>7.4761689816560464E-2</v>
      </c>
      <c r="K41" s="4">
        <f t="shared" si="11"/>
        <v>0.99041747000758407</v>
      </c>
      <c r="L41" s="14">
        <f t="shared" si="12"/>
        <v>7.1432359185628069E-3</v>
      </c>
    </row>
    <row r="42" spans="1:12" s="13" customFormat="1" ht="21" customHeight="1" x14ac:dyDescent="0.2">
      <c r="A42" s="1" t="s">
        <v>74</v>
      </c>
      <c r="B42" s="2" t="s">
        <v>75</v>
      </c>
      <c r="C42" s="3">
        <v>759.7</v>
      </c>
      <c r="D42" s="3">
        <v>180.61</v>
      </c>
      <c r="E42" s="4">
        <f t="shared" si="9"/>
        <v>0.23773858101882323</v>
      </c>
      <c r="F42" s="4">
        <f>(D42/D6)</f>
        <v>2.3258875912087664E-4</v>
      </c>
      <c r="G42" s="3">
        <v>451</v>
      </c>
      <c r="H42" s="3">
        <v>176.23</v>
      </c>
      <c r="I42" s="4">
        <f t="shared" si="10"/>
        <v>0.39075388026607538</v>
      </c>
      <c r="J42" s="4">
        <f>(H42/H6)</f>
        <v>2.4229422757478795E-4</v>
      </c>
      <c r="K42" s="4">
        <f t="shared" si="11"/>
        <v>1.0248538841286956</v>
      </c>
      <c r="L42" s="14">
        <f t="shared" si="12"/>
        <v>-0.15301529924725216</v>
      </c>
    </row>
    <row r="43" spans="1:12" s="13" customFormat="1" ht="21" customHeight="1" x14ac:dyDescent="0.2">
      <c r="A43" s="1" t="s">
        <v>76</v>
      </c>
      <c r="B43" s="2" t="s">
        <v>77</v>
      </c>
      <c r="C43" s="3">
        <v>41160.5</v>
      </c>
      <c r="D43" s="3">
        <v>23250.59</v>
      </c>
      <c r="E43" s="4">
        <f t="shared" si="9"/>
        <v>0.56487627701315579</v>
      </c>
      <c r="F43" s="4">
        <f>(D43/D6)</f>
        <v>2.9942006959350329E-2</v>
      </c>
      <c r="G43" s="3">
        <v>30568.22</v>
      </c>
      <c r="H43" s="3">
        <v>21524.27</v>
      </c>
      <c r="I43" s="4">
        <f t="shared" si="10"/>
        <v>0.70413880821323582</v>
      </c>
      <c r="J43" s="4">
        <f>(H43/H6)</f>
        <v>2.9593181488743014E-2</v>
      </c>
      <c r="K43" s="4">
        <f t="shared" si="11"/>
        <v>1.0802034168870767</v>
      </c>
      <c r="L43" s="14">
        <f t="shared" si="12"/>
        <v>-0.13926253120008003</v>
      </c>
    </row>
    <row r="44" spans="1:12" s="13" customFormat="1" ht="21" customHeight="1" x14ac:dyDescent="0.2">
      <c r="A44" s="5" t="s">
        <v>78</v>
      </c>
      <c r="B44" s="6" t="s">
        <v>79</v>
      </c>
      <c r="C44" s="7">
        <f>SUM(C45:C48)</f>
        <v>36270.9</v>
      </c>
      <c r="D44" s="7">
        <f>SUM(D45:D48)</f>
        <v>15956.44</v>
      </c>
      <c r="E44" s="8">
        <f t="shared" si="9"/>
        <v>0.43992401622237109</v>
      </c>
      <c r="F44" s="8">
        <f>(D44/D6)</f>
        <v>2.0548632853035386E-2</v>
      </c>
      <c r="G44" s="7">
        <f>SUM(G45:G48)</f>
        <v>31101.230000000003</v>
      </c>
      <c r="H44" s="7">
        <f>SUM(H45:H48)</f>
        <v>20878.23</v>
      </c>
      <c r="I44" s="8">
        <f t="shared" si="10"/>
        <v>0.67129917369827485</v>
      </c>
      <c r="J44" s="8">
        <f>(H44/H6)</f>
        <v>2.8704957220557027E-2</v>
      </c>
      <c r="K44" s="8">
        <f t="shared" si="11"/>
        <v>0.76426210459411559</v>
      </c>
      <c r="L44" s="8">
        <f t="shared" si="12"/>
        <v>-0.23137515747590376</v>
      </c>
    </row>
    <row r="45" spans="1:12" s="13" customFormat="1" ht="21" customHeight="1" x14ac:dyDescent="0.2">
      <c r="A45" s="1" t="s">
        <v>80</v>
      </c>
      <c r="B45" s="2" t="s">
        <v>81</v>
      </c>
      <c r="C45" s="3">
        <v>8500</v>
      </c>
      <c r="D45" s="3">
        <v>5621.82</v>
      </c>
      <c r="E45" s="4">
        <f t="shared" si="9"/>
        <v>0.66139058823529406</v>
      </c>
      <c r="F45" s="4">
        <f>(D45/D6)</f>
        <v>7.2397549294110327E-3</v>
      </c>
      <c r="G45" s="3">
        <v>8453.6</v>
      </c>
      <c r="H45" s="3">
        <v>3488.58</v>
      </c>
      <c r="I45" s="4">
        <f t="shared" si="10"/>
        <v>0.41267389041355157</v>
      </c>
      <c r="J45" s="4">
        <f>(H45/H6)</f>
        <v>4.796361552703023E-3</v>
      </c>
      <c r="K45" s="4">
        <f t="shared" si="11"/>
        <v>1.6114923550556386</v>
      </c>
      <c r="L45" s="4">
        <f t="shared" si="12"/>
        <v>0.24871669782174249</v>
      </c>
    </row>
    <row r="46" spans="1:12" s="13" customFormat="1" ht="21" customHeight="1" x14ac:dyDescent="0.2">
      <c r="A46" s="1" t="s">
        <v>82</v>
      </c>
      <c r="B46" s="2" t="s">
        <v>83</v>
      </c>
      <c r="C46" s="3">
        <v>2530</v>
      </c>
      <c r="D46" s="3">
        <v>1967.74</v>
      </c>
      <c r="E46" s="4">
        <f t="shared" si="9"/>
        <v>0.77776284584980238</v>
      </c>
      <c r="F46" s="4">
        <f>(D46/D6)</f>
        <v>2.5340468682382689E-3</v>
      </c>
      <c r="G46" s="3">
        <v>3889.93</v>
      </c>
      <c r="H46" s="3">
        <v>1162.23</v>
      </c>
      <c r="I46" s="4">
        <f t="shared" si="10"/>
        <v>0.29877915540896627</v>
      </c>
      <c r="J46" s="4">
        <f>(H46/H6)</f>
        <v>1.5979210129617308E-3</v>
      </c>
      <c r="K46" s="4">
        <f t="shared" si="11"/>
        <v>1.6930727997040174</v>
      </c>
      <c r="L46" s="4">
        <f t="shared" si="12"/>
        <v>0.47898369044083611</v>
      </c>
    </row>
    <row r="47" spans="1:12" s="13" customFormat="1" ht="21" customHeight="1" x14ac:dyDescent="0.2">
      <c r="A47" s="1" t="s">
        <v>84</v>
      </c>
      <c r="B47" s="2" t="s">
        <v>85</v>
      </c>
      <c r="C47" s="3">
        <v>24143.599999999999</v>
      </c>
      <c r="D47" s="3">
        <v>7612.01</v>
      </c>
      <c r="E47" s="4">
        <f t="shared" si="9"/>
        <v>0.31528065408638317</v>
      </c>
      <c r="F47" s="4">
        <f>(D47/D6)</f>
        <v>9.8027128083478451E-3</v>
      </c>
      <c r="G47" s="3">
        <v>17895.2</v>
      </c>
      <c r="H47" s="3">
        <v>15626.42</v>
      </c>
      <c r="I47" s="4">
        <f t="shared" si="10"/>
        <v>0.87321851669721484</v>
      </c>
      <c r="J47" s="4">
        <f>(H47/H6)</f>
        <v>2.1484374758322749E-2</v>
      </c>
      <c r="K47" s="4">
        <f t="shared" si="11"/>
        <v>0.48712437013724191</v>
      </c>
      <c r="L47" s="14">
        <f t="shared" si="12"/>
        <v>-0.55793786261083167</v>
      </c>
    </row>
    <row r="48" spans="1:12" s="13" customFormat="1" ht="21" customHeight="1" x14ac:dyDescent="0.2">
      <c r="A48" s="1" t="s">
        <v>86</v>
      </c>
      <c r="B48" s="2" t="s">
        <v>87</v>
      </c>
      <c r="C48" s="3">
        <v>1097.3</v>
      </c>
      <c r="D48" s="3">
        <v>754.87</v>
      </c>
      <c r="E48" s="4">
        <f t="shared" si="9"/>
        <v>0.68793401986694613</v>
      </c>
      <c r="F48" s="4">
        <f>(D48/D6)</f>
        <v>9.7211824703823785E-4</v>
      </c>
      <c r="G48" s="3">
        <v>862.5</v>
      </c>
      <c r="H48" s="3">
        <v>601</v>
      </c>
      <c r="I48" s="4">
        <f t="shared" si="10"/>
        <v>0.69681159420289851</v>
      </c>
      <c r="J48" s="4">
        <f>(H48/H6)</f>
        <v>8.2629989656952593E-4</v>
      </c>
      <c r="K48" s="4">
        <f t="shared" si="11"/>
        <v>1.2560232945091514</v>
      </c>
      <c r="L48" s="14">
        <f t="shared" si="12"/>
        <v>-8.8775743359523762E-3</v>
      </c>
    </row>
    <row r="49" spans="1:12" s="13" customFormat="1" ht="21" customHeight="1" x14ac:dyDescent="0.2">
      <c r="A49" s="5" t="s">
        <v>88</v>
      </c>
      <c r="B49" s="6" t="s">
        <v>89</v>
      </c>
      <c r="C49" s="7">
        <f>SUM(C50:C51)</f>
        <v>3907.99</v>
      </c>
      <c r="D49" s="7">
        <f>SUM(D50:D51)</f>
        <v>3425.09</v>
      </c>
      <c r="E49" s="8">
        <f t="shared" si="9"/>
        <v>0.87643264184401704</v>
      </c>
      <c r="F49" s="8">
        <f>(D49/D6)</f>
        <v>4.4108157520476353E-3</v>
      </c>
      <c r="G49" s="7">
        <f>SUM(G50:G51)</f>
        <v>8458.92</v>
      </c>
      <c r="H49" s="7">
        <f>SUM(H50:H51)</f>
        <v>3107.3</v>
      </c>
      <c r="I49" s="8">
        <f t="shared" si="10"/>
        <v>0.36734003868106097</v>
      </c>
      <c r="J49" s="8">
        <f>(H49/H6)</f>
        <v>4.2721491990191148E-3</v>
      </c>
      <c r="K49" s="8">
        <f t="shared" si="11"/>
        <v>1.1022720689988093</v>
      </c>
      <c r="L49" s="15">
        <f t="shared" si="12"/>
        <v>0.50909260316295613</v>
      </c>
    </row>
    <row r="50" spans="1:12" s="13" customFormat="1" ht="21" customHeight="1" x14ac:dyDescent="0.2">
      <c r="A50" s="1" t="s">
        <v>90</v>
      </c>
      <c r="B50" s="2" t="s">
        <v>91</v>
      </c>
      <c r="C50" s="3">
        <v>2747.49</v>
      </c>
      <c r="D50" s="3">
        <v>2554.71</v>
      </c>
      <c r="E50" s="4">
        <f t="shared" si="9"/>
        <v>0.92983413952371086</v>
      </c>
      <c r="F50" s="4">
        <f>(D50/D6)</f>
        <v>3.2899442379364084E-3</v>
      </c>
      <c r="G50" s="3">
        <v>6542.44</v>
      </c>
      <c r="H50" s="3">
        <v>1927.82</v>
      </c>
      <c r="I50" s="4">
        <f t="shared" si="10"/>
        <v>0.29466376458935811</v>
      </c>
      <c r="J50" s="4">
        <f>(H50/H6)</f>
        <v>2.650511591688292E-3</v>
      </c>
      <c r="K50" s="4">
        <f t="shared" si="11"/>
        <v>1.3251807741386645</v>
      </c>
      <c r="L50" s="4">
        <f t="shared" si="12"/>
        <v>0.63517037493435269</v>
      </c>
    </row>
    <row r="51" spans="1:12" s="13" customFormat="1" ht="21" customHeight="1" x14ac:dyDescent="0.2">
      <c r="A51" s="1" t="s">
        <v>104</v>
      </c>
      <c r="B51" s="2">
        <v>1103</v>
      </c>
      <c r="C51" s="3">
        <v>1160.5</v>
      </c>
      <c r="D51" s="3">
        <v>870.38</v>
      </c>
      <c r="E51" s="4">
        <f t="shared" si="9"/>
        <v>0.75000430848772082</v>
      </c>
      <c r="F51" s="4">
        <f>(D51/D7)</f>
        <v>9.6390468331780874E-3</v>
      </c>
      <c r="G51" s="3">
        <v>1916.48</v>
      </c>
      <c r="H51" s="3">
        <v>1179.48</v>
      </c>
      <c r="I51" s="4">
        <f t="shared" si="10"/>
        <v>0.61544080814827185</v>
      </c>
      <c r="J51" s="4">
        <f>(H51/H7)</f>
        <v>1.5077400338547388E-2</v>
      </c>
      <c r="K51" s="4">
        <f t="shared" si="11"/>
        <v>0.73793536134567772</v>
      </c>
      <c r="L51" s="4">
        <f t="shared" si="12"/>
        <v>0.13456350033944897</v>
      </c>
    </row>
    <row r="52" spans="1:12" s="13" customFormat="1" ht="21" customHeight="1" x14ac:dyDescent="0.2">
      <c r="A52" s="5" t="s">
        <v>92</v>
      </c>
      <c r="B52" s="6" t="s">
        <v>93</v>
      </c>
      <c r="C52" s="7">
        <f>SUM(C53:C53)</f>
        <v>4343.5</v>
      </c>
      <c r="D52" s="7">
        <f>SUM(D53:D53)</f>
        <v>2909.73</v>
      </c>
      <c r="E52" s="8">
        <f t="shared" si="9"/>
        <v>0.66990445493265804</v>
      </c>
      <c r="F52" s="8">
        <f>(D52/D6)</f>
        <v>3.7471374236021722E-3</v>
      </c>
      <c r="G52" s="7">
        <f>SUM(G53:G53)</f>
        <v>3856.3</v>
      </c>
      <c r="H52" s="7">
        <f>SUM(H53:H53)</f>
        <v>2095.5100000000002</v>
      </c>
      <c r="I52" s="8">
        <f t="shared" si="10"/>
        <v>0.54339911313953793</v>
      </c>
      <c r="J52" s="8">
        <f>(H52/H6)</f>
        <v>2.8810643864565851E-3</v>
      </c>
      <c r="K52" s="8">
        <f t="shared" si="11"/>
        <v>1.3885545762129503</v>
      </c>
      <c r="L52" s="15">
        <f t="shared" si="12"/>
        <v>0.12650534179312012</v>
      </c>
    </row>
    <row r="53" spans="1:12" s="13" customFormat="1" ht="21" customHeight="1" x14ac:dyDescent="0.2">
      <c r="A53" s="1" t="s">
        <v>94</v>
      </c>
      <c r="B53" s="2" t="s">
        <v>95</v>
      </c>
      <c r="C53" s="3">
        <v>4343.5</v>
      </c>
      <c r="D53" s="3">
        <v>2909.73</v>
      </c>
      <c r="E53" s="4">
        <f t="shared" si="9"/>
        <v>0.66990445493265804</v>
      </c>
      <c r="F53" s="4">
        <f>(D53/D6)</f>
        <v>3.7471374236021722E-3</v>
      </c>
      <c r="G53" s="3">
        <v>3856.3</v>
      </c>
      <c r="H53" s="3">
        <v>2095.5100000000002</v>
      </c>
      <c r="I53" s="4">
        <f t="shared" si="10"/>
        <v>0.54339911313953793</v>
      </c>
      <c r="J53" s="4">
        <f>(H53/H6)</f>
        <v>2.8810643864565851E-3</v>
      </c>
      <c r="K53" s="4">
        <f t="shared" si="11"/>
        <v>1.3885545762129503</v>
      </c>
      <c r="L53" s="4">
        <f t="shared" si="12"/>
        <v>0.12650534179312012</v>
      </c>
    </row>
    <row r="54" spans="1:12" s="13" customFormat="1" ht="41.1" customHeight="1" x14ac:dyDescent="0.2">
      <c r="A54" s="5" t="s">
        <v>96</v>
      </c>
      <c r="B54" s="6" t="s">
        <v>97</v>
      </c>
      <c r="C54" s="7">
        <f>SUM(C55:C55)</f>
        <v>11</v>
      </c>
      <c r="D54" s="7">
        <f>SUM(D55:D55)</f>
        <v>7.32</v>
      </c>
      <c r="E54" s="8">
        <f t="shared" si="9"/>
        <v>0.66545454545454552</v>
      </c>
      <c r="F54" s="8">
        <f>(D54/D6)</f>
        <v>9.4266636219745139E-6</v>
      </c>
      <c r="G54" s="7">
        <f>SUM(G55:G55)</f>
        <v>13.2</v>
      </c>
      <c r="H54" s="7">
        <f>SUM(H55:H55)</f>
        <v>8.8000000000000007</v>
      </c>
      <c r="I54" s="8">
        <f t="shared" si="10"/>
        <v>0.66666666666666674</v>
      </c>
      <c r="J54" s="8">
        <f>(H54/H6)</f>
        <v>1.209890031582667E-5</v>
      </c>
      <c r="K54" s="8">
        <f t="shared" si="11"/>
        <v>0.83181818181818179</v>
      </c>
      <c r="L54" s="8">
        <f t="shared" si="12"/>
        <v>-1.2121212121212199E-3</v>
      </c>
    </row>
    <row r="55" spans="1:12" s="13" customFormat="1" ht="21" customHeight="1" x14ac:dyDescent="0.2">
      <c r="A55" s="1" t="s">
        <v>98</v>
      </c>
      <c r="B55" s="2" t="s">
        <v>99</v>
      </c>
      <c r="C55" s="3">
        <v>11</v>
      </c>
      <c r="D55" s="3">
        <v>7.32</v>
      </c>
      <c r="E55" s="4">
        <f t="shared" si="9"/>
        <v>0.66545454545454552</v>
      </c>
      <c r="F55" s="4">
        <f>(D55/D6)</f>
        <v>9.4266636219745139E-6</v>
      </c>
      <c r="G55" s="3">
        <v>13.2</v>
      </c>
      <c r="H55" s="3">
        <v>8.8000000000000007</v>
      </c>
      <c r="I55" s="4">
        <f t="shared" si="10"/>
        <v>0.66666666666666674</v>
      </c>
      <c r="J55" s="4">
        <f>(H55/H6)</f>
        <v>1.209890031582667E-5</v>
      </c>
      <c r="K55" s="4">
        <f t="shared" si="11"/>
        <v>0.83181818181818179</v>
      </c>
      <c r="L55" s="4">
        <f t="shared" si="12"/>
        <v>-1.2121212121212199E-3</v>
      </c>
    </row>
  </sheetData>
  <mergeCells count="17">
    <mergeCell ref="H5"/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2025-09-09T13:06:48Z</cp:lastPrinted>
  <dcterms:created xsi:type="dcterms:W3CDTF">2017-03-10T06:35:34Z</dcterms:created>
  <dcterms:modified xsi:type="dcterms:W3CDTF">2025-09-09T13:08:04Z</dcterms:modified>
</cp:coreProperties>
</file>