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май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Таблица!$C$6:$L$55</definedName>
  </definedNames>
  <calcPr calcId="162913"/>
</workbook>
</file>

<file path=xl/calcChain.xml><?xml version="1.0" encoding="utf-8"?>
<calcChain xmlns="http://schemas.openxmlformats.org/spreadsheetml/2006/main">
  <c r="H18" i="1" l="1"/>
  <c r="G18" i="1"/>
  <c r="C18" i="1"/>
  <c r="H49" i="1" l="1"/>
  <c r="G49" i="1"/>
  <c r="D49" i="1"/>
  <c r="C49" i="1"/>
  <c r="K51" i="1"/>
  <c r="I51" i="1"/>
  <c r="E51" i="1"/>
  <c r="K34" i="1"/>
  <c r="K33" i="1"/>
  <c r="J34" i="1"/>
  <c r="I34" i="1"/>
  <c r="F34" i="1"/>
  <c r="E34" i="1"/>
  <c r="H33" i="1"/>
  <c r="G33" i="1"/>
  <c r="D33" i="1"/>
  <c r="C33" i="1"/>
  <c r="E33" i="1" s="1"/>
  <c r="L51" i="1" l="1"/>
  <c r="I33" i="1"/>
  <c r="L33" i="1"/>
  <c r="L34" i="1"/>
  <c r="I55" i="1"/>
  <c r="I38" i="1"/>
  <c r="K38" i="1" l="1"/>
  <c r="E38" i="1"/>
  <c r="L38" i="1" s="1"/>
  <c r="H54" i="1"/>
  <c r="H52" i="1"/>
  <c r="H44" i="1"/>
  <c r="H40" i="1"/>
  <c r="H35" i="1"/>
  <c r="H28" i="1"/>
  <c r="H22" i="1"/>
  <c r="H16" i="1"/>
  <c r="H7" i="1"/>
  <c r="G54" i="1"/>
  <c r="G52" i="1"/>
  <c r="G44" i="1"/>
  <c r="G40" i="1"/>
  <c r="G35" i="1"/>
  <c r="G28" i="1"/>
  <c r="G22" i="1"/>
  <c r="G16" i="1"/>
  <c r="G7" i="1"/>
  <c r="D54" i="1"/>
  <c r="D52" i="1"/>
  <c r="D44" i="1"/>
  <c r="D40" i="1"/>
  <c r="D35" i="1"/>
  <c r="D28" i="1"/>
  <c r="D22" i="1"/>
  <c r="D18" i="1"/>
  <c r="D16" i="1"/>
  <c r="D7" i="1"/>
  <c r="C54" i="1"/>
  <c r="C52" i="1"/>
  <c r="C44" i="1"/>
  <c r="C40" i="1"/>
  <c r="C35" i="1"/>
  <c r="C28" i="1"/>
  <c r="C22" i="1"/>
  <c r="C16" i="1"/>
  <c r="C7" i="1"/>
  <c r="E55" i="1"/>
  <c r="E53" i="1"/>
  <c r="E50" i="1"/>
  <c r="E48" i="1"/>
  <c r="E47" i="1"/>
  <c r="E46" i="1"/>
  <c r="E45" i="1"/>
  <c r="E43" i="1"/>
  <c r="E42" i="1"/>
  <c r="E41" i="1"/>
  <c r="E39" i="1"/>
  <c r="E37" i="1"/>
  <c r="E36" i="1"/>
  <c r="E32" i="1"/>
  <c r="E31" i="1"/>
  <c r="E30" i="1"/>
  <c r="E29" i="1"/>
  <c r="E27" i="1"/>
  <c r="E26" i="1"/>
  <c r="E25" i="1"/>
  <c r="E24" i="1"/>
  <c r="E23" i="1"/>
  <c r="E20" i="1"/>
  <c r="E19" i="1"/>
  <c r="E17" i="1"/>
  <c r="E15" i="1"/>
  <c r="E14" i="1"/>
  <c r="E12" i="1"/>
  <c r="E11" i="1"/>
  <c r="E10" i="1"/>
  <c r="E9" i="1"/>
  <c r="E8" i="1"/>
  <c r="I53" i="1"/>
  <c r="I50" i="1"/>
  <c r="I48" i="1"/>
  <c r="I47" i="1"/>
  <c r="I46" i="1"/>
  <c r="I45" i="1"/>
  <c r="I43" i="1"/>
  <c r="I42" i="1"/>
  <c r="I41" i="1"/>
  <c r="I39" i="1"/>
  <c r="I37" i="1"/>
  <c r="I36" i="1"/>
  <c r="I32" i="1"/>
  <c r="I31" i="1"/>
  <c r="I30" i="1"/>
  <c r="I29" i="1"/>
  <c r="I27" i="1"/>
  <c r="I26" i="1"/>
  <c r="I25" i="1"/>
  <c r="I24" i="1"/>
  <c r="I23" i="1"/>
  <c r="I20" i="1"/>
  <c r="I19" i="1"/>
  <c r="I17" i="1"/>
  <c r="I15" i="1"/>
  <c r="I14" i="1"/>
  <c r="I12" i="1"/>
  <c r="I11" i="1"/>
  <c r="I10" i="1"/>
  <c r="I9" i="1"/>
  <c r="I8" i="1"/>
  <c r="K55" i="1"/>
  <c r="K53" i="1"/>
  <c r="K50" i="1"/>
  <c r="K48" i="1"/>
  <c r="K47" i="1"/>
  <c r="K46" i="1"/>
  <c r="K45" i="1"/>
  <c r="K43" i="1"/>
  <c r="K42" i="1"/>
  <c r="K41" i="1"/>
  <c r="K39" i="1"/>
  <c r="K37" i="1"/>
  <c r="K36" i="1"/>
  <c r="K32" i="1"/>
  <c r="K31" i="1"/>
  <c r="K30" i="1"/>
  <c r="K29" i="1"/>
  <c r="K27" i="1"/>
  <c r="K26" i="1"/>
  <c r="K25" i="1"/>
  <c r="K24" i="1"/>
  <c r="K23" i="1"/>
  <c r="K20" i="1"/>
  <c r="K19" i="1"/>
  <c r="K17" i="1"/>
  <c r="K15" i="1"/>
  <c r="K14" i="1"/>
  <c r="K12" i="1"/>
  <c r="K11" i="1"/>
  <c r="K10" i="1"/>
  <c r="K9" i="1"/>
  <c r="K8" i="1"/>
  <c r="D6" i="1" l="1"/>
  <c r="F51" i="1"/>
  <c r="F33" i="1"/>
  <c r="H6" i="1"/>
  <c r="J51" i="1"/>
  <c r="J33" i="1"/>
  <c r="C6" i="1"/>
  <c r="G6" i="1"/>
  <c r="L26" i="1"/>
  <c r="L9" i="1"/>
  <c r="L20" i="1"/>
  <c r="J54" i="1"/>
  <c r="J38" i="1"/>
  <c r="L23" i="1"/>
  <c r="F29" i="1"/>
  <c r="F38" i="1"/>
  <c r="L55" i="1"/>
  <c r="L47" i="1"/>
  <c r="L43" i="1"/>
  <c r="L42" i="1"/>
  <c r="L31" i="1"/>
  <c r="L30" i="1"/>
  <c r="L17" i="1"/>
  <c r="L14" i="1"/>
  <c r="K54" i="1"/>
  <c r="L39" i="1"/>
  <c r="L11" i="1"/>
  <c r="L15" i="1"/>
  <c r="L10" i="1"/>
  <c r="L48" i="1"/>
  <c r="L53" i="1"/>
  <c r="L50" i="1"/>
  <c r="L46" i="1"/>
  <c r="L45" i="1"/>
  <c r="L41" i="1"/>
  <c r="L36" i="1"/>
  <c r="L32" i="1"/>
  <c r="L29" i="1"/>
  <c r="L27" i="1"/>
  <c r="L25" i="1"/>
  <c r="E54" i="1"/>
  <c r="K16" i="1"/>
  <c r="K7" i="1"/>
  <c r="E28" i="1"/>
  <c r="E16" i="1"/>
  <c r="I54" i="1"/>
  <c r="I52" i="1"/>
  <c r="K52" i="1"/>
  <c r="E52" i="1"/>
  <c r="I49" i="1"/>
  <c r="K49" i="1"/>
  <c r="E49" i="1"/>
  <c r="I44" i="1"/>
  <c r="K44" i="1"/>
  <c r="E44" i="1"/>
  <c r="I40" i="1"/>
  <c r="K40" i="1"/>
  <c r="E40" i="1"/>
  <c r="I35" i="1"/>
  <c r="K35" i="1"/>
  <c r="E35" i="1"/>
  <c r="I28" i="1"/>
  <c r="K28" i="1"/>
  <c r="I22" i="1"/>
  <c r="K22" i="1"/>
  <c r="E22" i="1"/>
  <c r="I18" i="1"/>
  <c r="K18" i="1"/>
  <c r="E18" i="1"/>
  <c r="I16" i="1"/>
  <c r="I7" i="1"/>
  <c r="E7" i="1"/>
  <c r="L37" i="1"/>
  <c r="L24" i="1"/>
  <c r="L19" i="1"/>
  <c r="L12" i="1"/>
  <c r="L8" i="1"/>
  <c r="F47" i="1" l="1"/>
  <c r="L16" i="1"/>
  <c r="F17" i="1"/>
  <c r="F28" i="1"/>
  <c r="J25" i="1"/>
  <c r="J27" i="1"/>
  <c r="J41" i="1"/>
  <c r="J47" i="1"/>
  <c r="J19" i="1"/>
  <c r="J52" i="1"/>
  <c r="J26" i="1"/>
  <c r="J50" i="1"/>
  <c r="J53" i="1"/>
  <c r="J40" i="1"/>
  <c r="J45" i="1"/>
  <c r="J55" i="1"/>
  <c r="J8" i="1"/>
  <c r="J9" i="1"/>
  <c r="J30" i="1"/>
  <c r="J32" i="1"/>
  <c r="J20" i="1"/>
  <c r="J18" i="1"/>
  <c r="J7" i="1"/>
  <c r="J15" i="1"/>
  <c r="J49" i="1"/>
  <c r="J31" i="1"/>
  <c r="J42" i="1"/>
  <c r="J24" i="1"/>
  <c r="J35" i="1"/>
  <c r="J12" i="1"/>
  <c r="J36" i="1"/>
  <c r="J29" i="1"/>
  <c r="J10" i="1"/>
  <c r="J23" i="1"/>
  <c r="J48" i="1"/>
  <c r="I6" i="1"/>
  <c r="J37" i="1"/>
  <c r="J22" i="1"/>
  <c r="J46" i="1"/>
  <c r="J28" i="1"/>
  <c r="J43" i="1"/>
  <c r="J16" i="1"/>
  <c r="J44" i="1"/>
  <c r="J17" i="1"/>
  <c r="J39" i="1"/>
  <c r="J14" i="1"/>
  <c r="J11" i="1"/>
  <c r="L54" i="1"/>
  <c r="F23" i="1"/>
  <c r="F45" i="1"/>
  <c r="F15" i="1"/>
  <c r="F36" i="1"/>
  <c r="F46" i="1"/>
  <c r="F53" i="1"/>
  <c r="F41" i="1"/>
  <c r="F16" i="1"/>
  <c r="F35" i="1"/>
  <c r="K6" i="1"/>
  <c r="F11" i="1"/>
  <c r="F20" i="1"/>
  <c r="F32" i="1"/>
  <c r="F9" i="1"/>
  <c r="F40" i="1"/>
  <c r="F10" i="1"/>
  <c r="F27" i="1"/>
  <c r="F50" i="1"/>
  <c r="F19" i="1"/>
  <c r="F43" i="1"/>
  <c r="F44" i="1"/>
  <c r="F26" i="1"/>
  <c r="F14" i="1"/>
  <c r="F49" i="1"/>
  <c r="F31" i="1"/>
  <c r="F55" i="1"/>
  <c r="F8" i="1"/>
  <c r="F52" i="1"/>
  <c r="F48" i="1"/>
  <c r="F30" i="1"/>
  <c r="F18" i="1"/>
  <c r="F54" i="1"/>
  <c r="F37" i="1"/>
  <c r="F22" i="1"/>
  <c r="F7" i="1"/>
  <c r="F42" i="1"/>
  <c r="F24" i="1"/>
  <c r="F12" i="1"/>
  <c r="F39" i="1"/>
  <c r="F25" i="1"/>
  <c r="L28" i="1"/>
  <c r="L52" i="1"/>
  <c r="L49" i="1"/>
  <c r="L44" i="1"/>
  <c r="L40" i="1"/>
  <c r="L35" i="1"/>
  <c r="L22" i="1"/>
  <c r="L18" i="1"/>
  <c r="L7" i="1"/>
  <c r="E6" i="1"/>
  <c r="L6" i="1" l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<sst xmlns="http://schemas.openxmlformats.org/spreadsheetml/2006/main" count="109" uniqueCount="109">
  <si>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</si>
  <si>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</si>
  <si>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</si>
  <si>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</si>
  <si>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</si>
  <si>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</si>
  <si>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</si>
  <si>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</si>
  <si>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</si>
  <si>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</si>
  <si>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</si>
  <si>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</si>
  <si>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</si>
  <si>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</si>
  <si>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</si>
  <si>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</si>
  <si>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</si>
  <si>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</si>
  <si>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</si>
  <si>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</si>
  <si>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</si>
  <si>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</si>
  <si>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</si>
  <si>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</si>
  <si>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</si>
  <si>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</si>
  <si>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</si>
  <si>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</si>
  <si>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</si>
  <si>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</si>
  <si>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</si>
  <si>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</si>
  <si>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</si>
  <si>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</si>
  <si>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</si>
  <si>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</si>
  <si>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</si>
  <si>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</si>
  <si>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</si>
  <si>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</si>
  <si>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</si>
  <si>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</si>
  <si>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</si>
  <si>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</si>
  <si>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</si>
  <si>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</si>
  <si>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</si>
  <si>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</si>
  <si>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</si>
  <si>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</si>
  <si>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</si>
  <si>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</si>
  <si>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</si>
  <si>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</si>
  <si>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</si>
  <si>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</si>
  <si>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</si>
  <si>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</si>
  <si>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</si>
  <si>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</si>
  <si>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</si>
  <si>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</si>
  <si>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</si>
  <si>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</si>
  <si>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</si>
  <si>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</si>
  <si>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</si>
  <si>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</si>
  <si>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</si>
  <si>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</si>
  <si>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</si>
  <si>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</si>
  <si>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</si>
  <si>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</si>
  <si>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</si>
  <si>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</si>
  <si>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</si>
  <si>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</si>
  <si>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</si>
  <si>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</si>
  <si>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</si>
  <si>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</si>
  <si>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</si>
  <si>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</si>
  <si>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</si>
  <si>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</si>
  <si>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</si>
  <si>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</si>
  <si>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</si>
  <si>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</si>
  <si>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</si>
  <si>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</si>
  <si>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</si>
  <si>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</si>
  <si>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</si>
  <si>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</si>
  <si>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</si>
  <si>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</si>
  <si>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</si>
  <si>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</si>
  <si>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 xml:space="preserve">Дополнительное образование </t>
  </si>
  <si>
    <t>Анализ исполнения расходов бюджета Тоншаевского муниципального округа)</t>
  </si>
  <si>
    <t>Обеспечение проведения выборов и референдумов</t>
  </si>
  <si>
    <t>ОХРАНА ОКРУЖАЮЩЕЙ СРЕДЫ</t>
  </si>
  <si>
    <t>Охрана объектов растительного и животного мира и среды их обитания</t>
  </si>
  <si>
    <t>Спорт высших достижений</t>
  </si>
  <si>
    <t>Другие вопросы в области национальной безопасности и правоохранительной деятельности</t>
  </si>
  <si>
    <t>Информация об исполнении за январь-май месяц 2025 года, 2024 года в разрезе разделов, подразделов классификации расходов</t>
  </si>
  <si>
    <t>за январь-май месяц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</si>
</sst>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5"/>
  <sheetViews>
    <sheetView tabSelected="1" topLeftCell="A22" workbookViewId="0">
      <selection activeCell="D56" sqref="D56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9" t="s">
        <v>101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</row>
    <row r="2" spans="1:15" x14ac:dyDescent="0.2">
      <c r="A2" s="21" t="s">
        <v>107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0"/>
      <c r="N2" s="20"/>
      <c r="O2" s="20"/>
    </row>
    <row r="4" spans="1:15" s="13" customFormat="1" ht="20.100000000000001" customHeight="1" x14ac:dyDescent="0.2">
      <c r="A4" s="22" t="s">
        <v>0</v>
      </c>
      <c r="B4" s="23" t="s">
        <v>1</v>
      </c>
      <c r="C4" s="25" t="s">
        <v>108</v>
      </c>
      <c r="D4" s="25"/>
      <c r="E4" s="25"/>
      <c r="F4" s="25"/>
      <c r="G4" s="25" t="s">
        <v>2</v>
      </c>
      <c r="H4" s="25"/>
      <c r="I4" s="25"/>
      <c r="J4" s="25"/>
      <c r="K4" s="25"/>
      <c r="L4" s="25"/>
    </row>
    <row r="5" spans="1:15" s="13" customFormat="1" ht="83.1" customHeight="1" x14ac:dyDescent="0.2">
      <c r="A5" s="22"/>
      <c r="B5" s="23"/>
      <c r="C5" s="24" t="s">
        <v>3</v>
      </c>
      <c r="D5" s="24" t="s">
        <v>4</v>
      </c>
      <c r="E5" s="25" t="s">
        <v>5</v>
      </c>
      <c r="F5" s="25" t="s">
        <v>6</v>
      </c>
      <c r="G5" s="24" t="s">
        <v>7</v>
      </c>
      <c r="H5" s="24" t="s">
        <v>8</v>
      </c>
      <c r="I5" s="25" t="s">
        <v>9</v>
      </c>
      <c r="J5" s="25" t="s">
        <v>10</v>
      </c>
      <c r="K5" s="25" t="s">
        <v>11</v>
      </c>
      <c r="L5" s="25" t="s">
        <v>12</v>
      </c>
    </row>
    <row r="6" spans="1:15" s="13" customFormat="1" ht="21" customHeight="1" x14ac:dyDescent="0.2">
      <c r="A6" s="1" t="s">
        <v>13</v>
      </c>
      <c r="B6" s="2"/>
      <c r="C6" s="3">
        <f>(C7+C16+C18+C22+C28+C35+C40+C44+C49+C54+C52+C33)</f>
        <v>1200118.3499999999</v>
      </c>
      <c r="D6" s="3">
        <f>(D7+D16+D18+D22+D28+D35+D40+D44+D49+D54+D52+D33)</f>
        <v>422245.86</v>
      </c>
      <c r="E6" s="4">
        <f t="shared" ref="E6:E35" si="0">(D6/C6)</f>
        <v>0.35183685009065985</v>
      </c>
      <c r="F6" s="4">
        <v>1</v>
      </c>
      <c r="G6" s="3">
        <f>(G7+G16+G18+G22+G28+G35+G40+G44+G49+G54+G52+G33)</f>
        <v>1045894.71</v>
      </c>
      <c r="H6" s="3">
        <f>(H7+H16+H18+H22+H28+H35+H40+H44+H49+H54+H52+H33)</f>
        <v>433383.33</v>
      </c>
      <c r="I6" s="4">
        <f t="shared" ref="I6:I35" si="1">(H6/G6)</f>
        <v>0.41436611721652178</v>
      </c>
      <c r="J6" s="4">
        <v>1</v>
      </c>
      <c r="K6" s="4">
        <f t="shared" ref="K6:K35" si="2">(D6/H6)</f>
        <v>0.97430111121256091</v>
      </c>
      <c r="L6" s="14">
        <f t="shared" ref="L6:L35" si="3">(E6-I6)</f>
        <v>-6.2529267125861931E-2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145801.32999999999</v>
      </c>
      <c r="D7" s="7">
        <f>SUM(D8:D15)</f>
        <v>53960.490000000005</v>
      </c>
      <c r="E7" s="8">
        <f t="shared" si="0"/>
        <v>0.37009600666880071</v>
      </c>
      <c r="F7" s="8">
        <f>(D7/D6)</f>
        <v>0.12779400607977542</v>
      </c>
      <c r="G7" s="7">
        <f>SUM(G8:G15)</f>
        <v>123676.51000000001</v>
      </c>
      <c r="H7" s="7">
        <f>SUM(H8:H15)</f>
        <v>52051.39</v>
      </c>
      <c r="I7" s="8">
        <f t="shared" si="1"/>
        <v>0.42086722854647174</v>
      </c>
      <c r="J7" s="8">
        <f>(H7/H6)</f>
        <v>0.12010473499292185</v>
      </c>
      <c r="K7" s="8">
        <f t="shared" si="2"/>
        <v>1.0366772145758261</v>
      </c>
      <c r="L7" s="15">
        <f t="shared" si="3"/>
        <v>-5.0771221877671024E-2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2993.01</v>
      </c>
      <c r="D8" s="3">
        <v>1291.05</v>
      </c>
      <c r="E8" s="4">
        <f t="shared" si="0"/>
        <v>0.43135505728347046</v>
      </c>
      <c r="F8" s="4">
        <f>(D8/D6)</f>
        <v>3.0575788238634241E-3</v>
      </c>
      <c r="G8" s="3">
        <v>2227.19</v>
      </c>
      <c r="H8" s="3">
        <v>1331.46</v>
      </c>
      <c r="I8" s="4">
        <f t="shared" si="1"/>
        <v>0.59782057211104578</v>
      </c>
      <c r="J8" s="4">
        <f>(H8/H6)</f>
        <v>3.0722455337633776E-3</v>
      </c>
      <c r="K8" s="4">
        <f t="shared" si="2"/>
        <v>0.96964985805056103</v>
      </c>
      <c r="L8" s="14">
        <f t="shared" si="3"/>
        <v>-0.16646551482757532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2330.9</v>
      </c>
      <c r="D9" s="3">
        <v>874.47</v>
      </c>
      <c r="E9" s="4">
        <f t="shared" si="0"/>
        <v>0.37516409970397702</v>
      </c>
      <c r="F9" s="4">
        <f>(D9/D6)</f>
        <v>2.0709972147506671E-3</v>
      </c>
      <c r="G9" s="3">
        <v>2119.1</v>
      </c>
      <c r="H9" s="3">
        <v>721.97</v>
      </c>
      <c r="I9" s="4">
        <f t="shared" si="1"/>
        <v>0.34069652210844231</v>
      </c>
      <c r="J9" s="4">
        <f>(H9/H6)</f>
        <v>1.6658924098441905E-3</v>
      </c>
      <c r="K9" s="4">
        <f t="shared" si="2"/>
        <v>1.2112276133357343</v>
      </c>
      <c r="L9" s="14">
        <f>(E9-I9)</f>
        <v>3.4467577595534704E-2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61834.52</v>
      </c>
      <c r="D10" s="3">
        <v>23859.83</v>
      </c>
      <c r="E10" s="4">
        <f t="shared" si="0"/>
        <v>0.38586585615931041</v>
      </c>
      <c r="F10" s="4">
        <f>(D10/D6)</f>
        <v>5.6506960186655242E-2</v>
      </c>
      <c r="G10" s="3">
        <v>56180.82</v>
      </c>
      <c r="H10" s="3">
        <v>22835.32</v>
      </c>
      <c r="I10" s="4">
        <f t="shared" si="1"/>
        <v>0.406461137448688</v>
      </c>
      <c r="J10" s="4">
        <f>(H10/H6)</f>
        <v>5.2690813003813501E-2</v>
      </c>
      <c r="K10" s="4">
        <f t="shared" si="2"/>
        <v>1.0448651474995754</v>
      </c>
      <c r="L10" s="14">
        <f t="shared" si="3"/>
        <v>-2.0595281289377598E-2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8.4</v>
      </c>
      <c r="D11" s="3"/>
      <c r="E11" s="4">
        <f t="shared" si="0"/>
        <v>0</v>
      </c>
      <c r="F11" s="4">
        <f>(D11/D6)</f>
        <v>0</v>
      </c>
      <c r="G11" s="3">
        <v>7.7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16444.900000000001</v>
      </c>
      <c r="D12" s="3">
        <v>7372.1</v>
      </c>
      <c r="E12" s="4">
        <f t="shared" si="0"/>
        <v>0.44829095950720282</v>
      </c>
      <c r="F12" s="4">
        <f>(D12/D6)</f>
        <v>1.7459259399251425E-2</v>
      </c>
      <c r="G12" s="3">
        <v>13859.99</v>
      </c>
      <c r="H12" s="3">
        <v>6883.76</v>
      </c>
      <c r="I12" s="4">
        <f t="shared" si="1"/>
        <v>0.49666413900731532</v>
      </c>
      <c r="J12" s="4">
        <f>(H12/H6)</f>
        <v>1.588376737979285E-2</v>
      </c>
      <c r="K12" s="4">
        <f t="shared" si="2"/>
        <v>1.0709408811463503</v>
      </c>
      <c r="L12" s="14">
        <f t="shared" si="3"/>
        <v>-4.8373179500112495E-2</v>
      </c>
    </row>
    <row r="13" spans="1:15" s="13" customFormat="1" ht="41.1" customHeight="1" x14ac:dyDescent="0.2">
      <c r="A13" s="1" t="s">
        <v>102</v>
      </c>
      <c r="B13" s="2">
        <v>107</v>
      </c>
      <c r="C13" s="3">
        <v>4000</v>
      </c>
      <c r="D13" s="3"/>
      <c r="E13" s="4"/>
      <c r="F13" s="4"/>
      <c r="G13" s="3">
        <v>300</v>
      </c>
      <c r="H13" s="3"/>
      <c r="I13" s="4"/>
      <c r="J13" s="4"/>
      <c r="K13" s="4"/>
      <c r="L13" s="14"/>
    </row>
    <row r="14" spans="1:15" s="13" customFormat="1" ht="21" customHeight="1" x14ac:dyDescent="0.2">
      <c r="A14" s="1" t="s">
        <v>26</v>
      </c>
      <c r="B14" s="2" t="s">
        <v>27</v>
      </c>
      <c r="C14" s="3">
        <v>1624.06</v>
      </c>
      <c r="D14" s="3"/>
      <c r="E14" s="4">
        <f t="shared" si="0"/>
        <v>0</v>
      </c>
      <c r="F14" s="4">
        <f>(D14/D6)</f>
        <v>0</v>
      </c>
      <c r="G14" s="3">
        <v>1555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56565.54</v>
      </c>
      <c r="D15" s="3">
        <v>20563.04</v>
      </c>
      <c r="E15" s="4">
        <f t="shared" si="0"/>
        <v>0.36352592055162913</v>
      </c>
      <c r="F15" s="4">
        <f>(D15/D6)</f>
        <v>4.8699210455254674E-2</v>
      </c>
      <c r="G15" s="3">
        <v>47426.71</v>
      </c>
      <c r="H15" s="3">
        <v>20278.88</v>
      </c>
      <c r="I15" s="4">
        <f t="shared" si="1"/>
        <v>0.42758352835353752</v>
      </c>
      <c r="J15" s="4">
        <f>(H15/H6)</f>
        <v>4.6792016665707932E-2</v>
      </c>
      <c r="K15" s="4">
        <f t="shared" si="2"/>
        <v>1.0140126081913794</v>
      </c>
      <c r="L15" s="14">
        <f t="shared" si="3"/>
        <v>-6.4057607801908389E-2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839.2</v>
      </c>
      <c r="D16" s="7">
        <f>SUM(D17:D17)</f>
        <v>257.31</v>
      </c>
      <c r="E16" s="8">
        <f t="shared" si="0"/>
        <v>0.30661344137273594</v>
      </c>
      <c r="F16" s="8">
        <f>(D16/D6)</f>
        <v>6.0938430515340041E-4</v>
      </c>
      <c r="G16" s="7">
        <f>SUM(G17:G17)</f>
        <v>712.7</v>
      </c>
      <c r="H16" s="7">
        <f>SUM(H17:H17)</f>
        <v>278.79000000000002</v>
      </c>
      <c r="I16" s="8">
        <f t="shared" si="1"/>
        <v>0.39117440718394836</v>
      </c>
      <c r="J16" s="8">
        <f>(H16/H6)</f>
        <v>6.4328731795013896E-4</v>
      </c>
      <c r="K16" s="8">
        <f t="shared" si="2"/>
        <v>0.92295276014204231</v>
      </c>
      <c r="L16" s="8">
        <f t="shared" si="3"/>
        <v>-8.4560965811212419E-2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839.2</v>
      </c>
      <c r="D17" s="3">
        <v>257.31</v>
      </c>
      <c r="E17" s="4">
        <f t="shared" si="0"/>
        <v>0.30661344137273594</v>
      </c>
      <c r="F17" s="4">
        <f>(D17/D6)</f>
        <v>6.0938430515340041E-4</v>
      </c>
      <c r="G17" s="3">
        <v>712.7</v>
      </c>
      <c r="H17" s="3">
        <v>278.79000000000002</v>
      </c>
      <c r="I17" s="4">
        <f t="shared" si="1"/>
        <v>0.39117440718394836</v>
      </c>
      <c r="J17" s="4">
        <f>(H17/H6)</f>
        <v>6.4328731795013896E-4</v>
      </c>
      <c r="K17" s="4">
        <f t="shared" si="2"/>
        <v>0.92295276014204231</v>
      </c>
      <c r="L17" s="4">
        <f t="shared" si="3"/>
        <v>-8.4560965811212419E-2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SUM(C19:C21)</f>
        <v>27487.25</v>
      </c>
      <c r="D18" s="7">
        <f>SUM(D19:D20)</f>
        <v>9613.7099999999991</v>
      </c>
      <c r="E18" s="8">
        <f t="shared" si="0"/>
        <v>0.34975161211106964</v>
      </c>
      <c r="F18" s="8">
        <f>(D18/D6)</f>
        <v>2.2768038507233676E-2</v>
      </c>
      <c r="G18" s="7">
        <f t="shared" ref="G18:H18" si="4">SUM(G19:G20)</f>
        <v>21111.82</v>
      </c>
      <c r="H18" s="7">
        <f t="shared" si="4"/>
        <v>8561.31</v>
      </c>
      <c r="I18" s="8">
        <f t="shared" si="1"/>
        <v>0.40552211983618652</v>
      </c>
      <c r="J18" s="8">
        <f>(H18/H6)</f>
        <v>1.9754590006957579E-2</v>
      </c>
      <c r="K18" s="8">
        <f t="shared" si="2"/>
        <v>1.1229251130960098</v>
      </c>
      <c r="L18" s="15">
        <f t="shared" si="3"/>
        <v>-5.577050772511688E-2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10692.6</v>
      </c>
      <c r="D19" s="3">
        <v>3923.93</v>
      </c>
      <c r="E19" s="4">
        <f t="shared" si="0"/>
        <v>0.3669762265492022</v>
      </c>
      <c r="F19" s="4">
        <f>(D19/D6)</f>
        <v>9.292998159887227E-3</v>
      </c>
      <c r="G19" s="3">
        <v>7028.05</v>
      </c>
      <c r="H19" s="3">
        <v>3109.72</v>
      </c>
      <c r="I19" s="4">
        <f t="shared" si="1"/>
        <v>0.44247266311423505</v>
      </c>
      <c r="J19" s="4">
        <f>(H19/H6)</f>
        <v>7.1754490418447789E-3</v>
      </c>
      <c r="K19" s="4">
        <f t="shared" si="2"/>
        <v>1.2618274314086155</v>
      </c>
      <c r="L19" s="14">
        <f t="shared" si="3"/>
        <v>-7.5496436565032854E-2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16737.650000000001</v>
      </c>
      <c r="D20" s="3">
        <v>5689.78</v>
      </c>
      <c r="E20" s="4">
        <f t="shared" si="0"/>
        <v>0.33993899979985237</v>
      </c>
      <c r="F20" s="4">
        <f>(D20/D6)</f>
        <v>1.3475040347346449E-2</v>
      </c>
      <c r="G20" s="3">
        <v>14083.77</v>
      </c>
      <c r="H20" s="3">
        <v>5451.59</v>
      </c>
      <c r="I20" s="4">
        <f t="shared" si="1"/>
        <v>0.38708314606103339</v>
      </c>
      <c r="J20" s="4">
        <f>(H20/H6)</f>
        <v>1.2579140965112801E-2</v>
      </c>
      <c r="K20" s="4">
        <f t="shared" si="2"/>
        <v>1.0436918403621696</v>
      </c>
      <c r="L20" s="4">
        <f t="shared" si="3"/>
        <v>-4.7144146261181019E-2</v>
      </c>
    </row>
    <row r="21" spans="1:12" s="13" customFormat="1" ht="32.25" customHeight="1" x14ac:dyDescent="0.2">
      <c r="A21" s="1" t="s">
        <v>106</v>
      </c>
      <c r="B21" s="2">
        <v>314</v>
      </c>
      <c r="C21" s="3">
        <v>57</v>
      </c>
      <c r="D21" s="3"/>
      <c r="E21" s="4"/>
      <c r="F21" s="4"/>
      <c r="G21" s="3"/>
      <c r="H21" s="3"/>
      <c r="I21" s="4"/>
      <c r="J21" s="4"/>
      <c r="K21" s="4"/>
      <c r="L21" s="4"/>
    </row>
    <row r="22" spans="1:12" s="13" customFormat="1" ht="21" customHeight="1" x14ac:dyDescent="0.2">
      <c r="A22" s="5" t="s">
        <v>40</v>
      </c>
      <c r="B22" s="6" t="s">
        <v>41</v>
      </c>
      <c r="C22" s="7">
        <f>SUM(C23:C27)</f>
        <v>86376.200000000012</v>
      </c>
      <c r="D22" s="7">
        <f>SUM(D23:D27)</f>
        <v>14805.890000000001</v>
      </c>
      <c r="E22" s="8">
        <f t="shared" si="0"/>
        <v>0.17141168516327412</v>
      </c>
      <c r="F22" s="8">
        <f>(D22/D6)</f>
        <v>3.5064618513962462E-2</v>
      </c>
      <c r="G22" s="7">
        <f>SUM(G23:G27)</f>
        <v>80831.490000000005</v>
      </c>
      <c r="H22" s="7">
        <f>SUM(H23:H27)</f>
        <v>18476.559999999998</v>
      </c>
      <c r="I22" s="8">
        <f t="shared" si="1"/>
        <v>0.22858121259425004</v>
      </c>
      <c r="J22" s="8">
        <f>(H22/H6)</f>
        <v>4.263329648604619E-2</v>
      </c>
      <c r="K22" s="8">
        <f t="shared" si="2"/>
        <v>0.80133368982104913</v>
      </c>
      <c r="L22" s="15">
        <f t="shared" si="3"/>
        <v>-5.7169527430975919E-2</v>
      </c>
    </row>
    <row r="23" spans="1:12" s="13" customFormat="1" ht="21" customHeight="1" x14ac:dyDescent="0.2">
      <c r="A23" s="1" t="s">
        <v>42</v>
      </c>
      <c r="B23" s="2" t="s">
        <v>43</v>
      </c>
      <c r="C23" s="3">
        <v>17240.84</v>
      </c>
      <c r="D23" s="3">
        <v>3175.32</v>
      </c>
      <c r="E23" s="4">
        <f t="shared" si="0"/>
        <v>0.18417432097276004</v>
      </c>
      <c r="F23" s="4">
        <f>(D23/D6)</f>
        <v>7.5200737314511509E-3</v>
      </c>
      <c r="G23" s="3">
        <v>12023.54</v>
      </c>
      <c r="H23" s="3">
        <v>5288.99</v>
      </c>
      <c r="I23" s="4">
        <f t="shared" si="1"/>
        <v>0.43988625646024376</v>
      </c>
      <c r="J23" s="4">
        <f>(H23/H6)</f>
        <v>1.2203953483859196E-2</v>
      </c>
      <c r="K23" s="4">
        <f t="shared" si="2"/>
        <v>0.60036415270212273</v>
      </c>
      <c r="L23" s="14">
        <f t="shared" si="3"/>
        <v>-0.25571193548748372</v>
      </c>
    </row>
    <row r="24" spans="1:12" s="13" customFormat="1" ht="21" customHeight="1" x14ac:dyDescent="0.2">
      <c r="A24" s="1" t="s">
        <v>44</v>
      </c>
      <c r="B24" s="2" t="s">
        <v>45</v>
      </c>
      <c r="C24" s="3">
        <v>9945.7000000000007</v>
      </c>
      <c r="D24" s="3">
        <v>5029.2700000000004</v>
      </c>
      <c r="E24" s="4">
        <f t="shared" si="0"/>
        <v>0.50567280332203868</v>
      </c>
      <c r="F24" s="4">
        <f>(D24/D6)</f>
        <v>1.1910762132753654E-2</v>
      </c>
      <c r="G24" s="3">
        <v>8828.17</v>
      </c>
      <c r="H24" s="3">
        <v>4557.8500000000004</v>
      </c>
      <c r="I24" s="4">
        <f t="shared" si="1"/>
        <v>0.51628480194649629</v>
      </c>
      <c r="J24" s="4">
        <f>(H24/H6)</f>
        <v>1.0516901976824998E-2</v>
      </c>
      <c r="K24" s="4">
        <f t="shared" si="2"/>
        <v>1.1034303454479635</v>
      </c>
      <c r="L24" s="14">
        <f t="shared" si="3"/>
        <v>-1.0611998624457608E-2</v>
      </c>
    </row>
    <row r="25" spans="1:12" s="13" customFormat="1" ht="21" customHeight="1" x14ac:dyDescent="0.2">
      <c r="A25" s="1" t="s">
        <v>46</v>
      </c>
      <c r="B25" s="2" t="s">
        <v>47</v>
      </c>
      <c r="C25" s="3">
        <v>47859.66</v>
      </c>
      <c r="D25" s="3">
        <v>2925.61</v>
      </c>
      <c r="E25" s="4">
        <f t="shared" si="0"/>
        <v>6.1128934054274518E-2</v>
      </c>
      <c r="F25" s="4">
        <f>(D25/D6)</f>
        <v>6.9286884186383737E-3</v>
      </c>
      <c r="G25" s="3">
        <v>47819.49</v>
      </c>
      <c r="H25" s="3">
        <v>5043.46</v>
      </c>
      <c r="I25" s="4">
        <f t="shared" si="1"/>
        <v>0.10546871160692012</v>
      </c>
      <c r="J25" s="4">
        <f>(H25/H6)</f>
        <v>1.1637411157461917E-2</v>
      </c>
      <c r="K25" s="4">
        <f t="shared" si="2"/>
        <v>0.58007994511704264</v>
      </c>
      <c r="L25" s="4">
        <f t="shared" si="3"/>
        <v>-4.43397775526456E-2</v>
      </c>
    </row>
    <row r="26" spans="1:12" s="13" customFormat="1" ht="21" customHeight="1" x14ac:dyDescent="0.2">
      <c r="A26" s="1" t="s">
        <v>48</v>
      </c>
      <c r="B26" s="2" t="s">
        <v>49</v>
      </c>
      <c r="C26" s="3">
        <v>564</v>
      </c>
      <c r="D26" s="3">
        <v>171.6</v>
      </c>
      <c r="E26" s="4">
        <f t="shared" si="0"/>
        <v>0.30425531914893617</v>
      </c>
      <c r="F26" s="4">
        <f>(D26/D6)</f>
        <v>4.063983007435526E-4</v>
      </c>
      <c r="G26" s="3">
        <v>780.94</v>
      </c>
      <c r="H26" s="3">
        <v>190.93</v>
      </c>
      <c r="I26" s="4">
        <f t="shared" si="1"/>
        <v>0.24448741260532178</v>
      </c>
      <c r="J26" s="4">
        <f>(H26/H6)</f>
        <v>4.4055686221248982E-4</v>
      </c>
      <c r="K26" s="4">
        <f t="shared" si="2"/>
        <v>0.8987587073796679</v>
      </c>
      <c r="L26" s="4">
        <f t="shared" si="3"/>
        <v>5.9767906543614385E-2</v>
      </c>
    </row>
    <row r="27" spans="1:12" s="13" customFormat="1" ht="21" customHeight="1" x14ac:dyDescent="0.2">
      <c r="A27" s="1" t="s">
        <v>50</v>
      </c>
      <c r="B27" s="2" t="s">
        <v>51</v>
      </c>
      <c r="C27" s="3">
        <v>10766</v>
      </c>
      <c r="D27" s="3">
        <v>3504.09</v>
      </c>
      <c r="E27" s="4">
        <f t="shared" si="0"/>
        <v>0.32547742894296861</v>
      </c>
      <c r="F27" s="4">
        <f>(D27/D6)</f>
        <v>8.2986959303757296E-3</v>
      </c>
      <c r="G27" s="3">
        <v>11379.35</v>
      </c>
      <c r="H27" s="3">
        <v>3395.33</v>
      </c>
      <c r="I27" s="4">
        <f t="shared" si="1"/>
        <v>0.2983764450517824</v>
      </c>
      <c r="J27" s="4">
        <f>(H27/H6)</f>
        <v>7.8344730056875977E-3</v>
      </c>
      <c r="K27" s="4">
        <f t="shared" si="2"/>
        <v>1.0320322325075915</v>
      </c>
      <c r="L27" s="4">
        <f t="shared" si="3"/>
        <v>2.7100983891186203E-2</v>
      </c>
    </row>
    <row r="28" spans="1:12" s="13" customFormat="1" ht="21" customHeight="1" x14ac:dyDescent="0.2">
      <c r="A28" s="5" t="s">
        <v>52</v>
      </c>
      <c r="B28" s="6" t="s">
        <v>53</v>
      </c>
      <c r="C28" s="7">
        <f>SUM(C29:C32)</f>
        <v>86484.540000000008</v>
      </c>
      <c r="D28" s="7">
        <f>SUM(D29:D32)</f>
        <v>22685.599999999999</v>
      </c>
      <c r="E28" s="8">
        <f t="shared" si="0"/>
        <v>0.26230815357288129</v>
      </c>
      <c r="F28" s="8">
        <f>(D28/D6)</f>
        <v>5.372604482137492E-2</v>
      </c>
      <c r="G28" s="7">
        <f>SUM(G29:G32)</f>
        <v>92765.97</v>
      </c>
      <c r="H28" s="7">
        <f>SUM(H29:H32)</f>
        <v>17956.660000000003</v>
      </c>
      <c r="I28" s="8">
        <f t="shared" si="1"/>
        <v>0.19356947380596573</v>
      </c>
      <c r="J28" s="8">
        <f>(H28/H6)</f>
        <v>4.1433665664989933E-2</v>
      </c>
      <c r="K28" s="8">
        <f t="shared" si="2"/>
        <v>1.2633529843523235</v>
      </c>
      <c r="L28" s="8">
        <f t="shared" si="3"/>
        <v>6.8738679766915556E-2</v>
      </c>
    </row>
    <row r="29" spans="1:12" s="13" customFormat="1" ht="21" customHeight="1" x14ac:dyDescent="0.2">
      <c r="A29" s="1" t="s">
        <v>54</v>
      </c>
      <c r="B29" s="2" t="s">
        <v>55</v>
      </c>
      <c r="C29" s="3">
        <v>7979.89</v>
      </c>
      <c r="D29" s="3">
        <v>1685.04</v>
      </c>
      <c r="E29" s="4">
        <f t="shared" si="0"/>
        <v>0.21116080547476218</v>
      </c>
      <c r="F29" s="4">
        <f>(D29/D6)</f>
        <v>3.9906607965321432E-3</v>
      </c>
      <c r="G29" s="3">
        <v>23551.7</v>
      </c>
      <c r="H29" s="3">
        <v>5069.42</v>
      </c>
      <c r="I29" s="4">
        <f t="shared" si="1"/>
        <v>0.21524645779285573</v>
      </c>
      <c r="J29" s="4">
        <f>(H29/H6)</f>
        <v>1.1697311938601792E-2</v>
      </c>
      <c r="K29" s="4">
        <f t="shared" si="2"/>
        <v>0.33239305482678488</v>
      </c>
      <c r="L29" s="4">
        <f t="shared" si="3"/>
        <v>-4.0856523180935467E-3</v>
      </c>
    </row>
    <row r="30" spans="1:12" s="13" customFormat="1" ht="21" customHeight="1" x14ac:dyDescent="0.2">
      <c r="A30" s="1" t="s">
        <v>56</v>
      </c>
      <c r="B30" s="2" t="s">
        <v>57</v>
      </c>
      <c r="C30" s="3">
        <v>30556.77</v>
      </c>
      <c r="D30" s="3">
        <v>7065.43</v>
      </c>
      <c r="E30" s="4">
        <f t="shared" si="0"/>
        <v>0.2312230644796554</v>
      </c>
      <c r="F30" s="4">
        <f>(D30/D6)</f>
        <v>1.6732976375422603E-2</v>
      </c>
      <c r="G30" s="3">
        <v>16273.54</v>
      </c>
      <c r="H30" s="3">
        <v>1229.3800000000001</v>
      </c>
      <c r="I30" s="4">
        <f t="shared" si="1"/>
        <v>7.5544718604556846E-2</v>
      </c>
      <c r="J30" s="4">
        <f>(H30/H6)</f>
        <v>2.8367034791116678E-3</v>
      </c>
      <c r="K30" s="4">
        <f t="shared" si="2"/>
        <v>5.7471489693992091</v>
      </c>
      <c r="L30" s="4">
        <f t="shared" si="3"/>
        <v>0.15567834587509854</v>
      </c>
    </row>
    <row r="31" spans="1:12" s="13" customFormat="1" ht="21" customHeight="1" x14ac:dyDescent="0.2">
      <c r="A31" s="1" t="s">
        <v>58</v>
      </c>
      <c r="B31" s="2" t="s">
        <v>59</v>
      </c>
      <c r="C31" s="3">
        <v>36118.36</v>
      </c>
      <c r="D31" s="3">
        <v>9685.85</v>
      </c>
      <c r="E31" s="4">
        <f t="shared" si="0"/>
        <v>0.26816970648722699</v>
      </c>
      <c r="F31" s="4">
        <f>(D31/D6)</f>
        <v>2.2938886837161651E-2</v>
      </c>
      <c r="G31" s="3">
        <v>42721.23</v>
      </c>
      <c r="H31" s="3">
        <v>8306.44</v>
      </c>
      <c r="I31" s="4">
        <f t="shared" si="1"/>
        <v>0.1944335404200675</v>
      </c>
      <c r="J31" s="4">
        <f>(H31/H6)</f>
        <v>1.9166496320936019E-2</v>
      </c>
      <c r="K31" s="4">
        <f t="shared" si="2"/>
        <v>1.1660651253726024</v>
      </c>
      <c r="L31" s="14">
        <f t="shared" si="3"/>
        <v>7.3736166067159492E-2</v>
      </c>
    </row>
    <row r="32" spans="1:12" s="13" customFormat="1" ht="21" customHeight="1" x14ac:dyDescent="0.2">
      <c r="A32" s="1" t="s">
        <v>60</v>
      </c>
      <c r="B32" s="2" t="s">
        <v>61</v>
      </c>
      <c r="C32" s="3">
        <v>11829.52</v>
      </c>
      <c r="D32" s="3">
        <v>4249.28</v>
      </c>
      <c r="E32" s="4">
        <f t="shared" si="0"/>
        <v>0.359209841143174</v>
      </c>
      <c r="F32" s="4">
        <f>(D32/D6)</f>
        <v>1.0063520812258525E-2</v>
      </c>
      <c r="G32" s="3">
        <v>10219.5</v>
      </c>
      <c r="H32" s="3">
        <v>3351.42</v>
      </c>
      <c r="I32" s="4">
        <f t="shared" si="1"/>
        <v>0.32794363716424485</v>
      </c>
      <c r="J32" s="4">
        <f>(H32/H6)</f>
        <v>7.7331539263404527E-3</v>
      </c>
      <c r="K32" s="4">
        <f t="shared" si="2"/>
        <v>1.26790435099152</v>
      </c>
      <c r="L32" s="14">
        <f t="shared" si="3"/>
        <v>3.1266203978929152E-2</v>
      </c>
    </row>
    <row r="33" spans="1:12" s="13" customFormat="1" ht="21" customHeight="1" x14ac:dyDescent="0.2">
      <c r="A33" s="16" t="s">
        <v>103</v>
      </c>
      <c r="B33" s="17">
        <v>600</v>
      </c>
      <c r="C33" s="7">
        <f>SUM(C34:C34)</f>
        <v>0</v>
      </c>
      <c r="D33" s="7">
        <f>SUM(D34:D34)</f>
        <v>0</v>
      </c>
      <c r="E33" s="4" t="e">
        <f t="shared" si="0"/>
        <v>#DIV/0!</v>
      </c>
      <c r="F33" s="4">
        <f>(D33/D7)</f>
        <v>0</v>
      </c>
      <c r="G33" s="7">
        <f>SUM(G34:G34)</f>
        <v>500</v>
      </c>
      <c r="H33" s="7">
        <f>SUM(H34:H34)</f>
        <v>0</v>
      </c>
      <c r="I33" s="4">
        <f t="shared" si="1"/>
        <v>0</v>
      </c>
      <c r="J33" s="4">
        <f>(H33/H7)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1" t="s">
        <v>104</v>
      </c>
      <c r="B34" s="2">
        <v>603</v>
      </c>
      <c r="C34" s="3"/>
      <c r="D34" s="3"/>
      <c r="E34" s="4" t="e">
        <f t="shared" si="0"/>
        <v>#DIV/0!</v>
      </c>
      <c r="F34" s="4">
        <f>(D34/D8)</f>
        <v>0</v>
      </c>
      <c r="G34" s="3">
        <v>500</v>
      </c>
      <c r="H34" s="3"/>
      <c r="I34" s="4">
        <f t="shared" si="1"/>
        <v>0</v>
      </c>
      <c r="J34" s="4">
        <f>(H34/H8)</f>
        <v>0</v>
      </c>
      <c r="K34" s="4" t="e">
        <f t="shared" si="2"/>
        <v>#DIV/0!</v>
      </c>
      <c r="L34" s="14" t="e">
        <f t="shared" si="3"/>
        <v>#DIV/0!</v>
      </c>
    </row>
    <row r="35" spans="1:12" s="13" customFormat="1" ht="21" customHeight="1" x14ac:dyDescent="0.2">
      <c r="A35" s="5" t="s">
        <v>62</v>
      </c>
      <c r="B35" s="6" t="s">
        <v>63</v>
      </c>
      <c r="C35" s="7">
        <f>SUM(C36:C39)</f>
        <v>695559.91</v>
      </c>
      <c r="D35" s="7">
        <f>SUM(D36:D39)</f>
        <v>260622.91999999998</v>
      </c>
      <c r="E35" s="8">
        <f t="shared" si="0"/>
        <v>0.37469514308264257</v>
      </c>
      <c r="F35" s="8">
        <f>(D35/D6)</f>
        <v>0.61723025537775544</v>
      </c>
      <c r="G35" s="7">
        <f>SUM(G36:G39)</f>
        <v>577275.34</v>
      </c>
      <c r="H35" s="7">
        <f>SUM(H36:H39)</f>
        <v>274243.05000000005</v>
      </c>
      <c r="I35" s="8">
        <f t="shared" si="1"/>
        <v>0.47506455065272674</v>
      </c>
      <c r="J35" s="8">
        <f>(H35/H6)</f>
        <v>0.63279556691762928</v>
      </c>
      <c r="K35" s="8">
        <f t="shared" si="2"/>
        <v>0.9503355508918091</v>
      </c>
      <c r="L35" s="15">
        <f t="shared" si="3"/>
        <v>-0.10036940757008417</v>
      </c>
    </row>
    <row r="36" spans="1:12" s="13" customFormat="1" ht="21" customHeight="1" x14ac:dyDescent="0.2">
      <c r="A36" s="1" t="s">
        <v>64</v>
      </c>
      <c r="B36" s="2" t="s">
        <v>65</v>
      </c>
      <c r="C36" s="3">
        <v>174606.26</v>
      </c>
      <c r="D36" s="3">
        <v>71200.66</v>
      </c>
      <c r="E36" s="4">
        <f t="shared" ref="E36:E55" si="5">(D36/C36)</f>
        <v>0.40777839236691743</v>
      </c>
      <c r="F36" s="4">
        <f>(D36/D6)</f>
        <v>0.16862370184043962</v>
      </c>
      <c r="G36" s="3">
        <v>154497.91</v>
      </c>
      <c r="H36" s="3">
        <v>64429.82</v>
      </c>
      <c r="I36" s="4">
        <f t="shared" ref="I36:I54" si="6">(H36/G36)</f>
        <v>0.41702713001101438</v>
      </c>
      <c r="J36" s="4">
        <f>(H36/H6)</f>
        <v>0.14866704725352495</v>
      </c>
      <c r="K36" s="4">
        <f t="shared" ref="K36:K55" si="7">(D36/H36)</f>
        <v>1.1050886064868721</v>
      </c>
      <c r="L36" s="14">
        <f t="shared" ref="L36:L55" si="8">(E36-I36)</f>
        <v>-9.2487376440969493E-3</v>
      </c>
    </row>
    <row r="37" spans="1:12" s="13" customFormat="1" ht="21" customHeight="1" x14ac:dyDescent="0.2">
      <c r="A37" s="1" t="s">
        <v>66</v>
      </c>
      <c r="B37" s="2" t="s">
        <v>67</v>
      </c>
      <c r="C37" s="3">
        <v>431628.52</v>
      </c>
      <c r="D37" s="3">
        <v>158801.57999999999</v>
      </c>
      <c r="E37" s="4">
        <f t="shared" si="5"/>
        <v>0.36791262078789416</v>
      </c>
      <c r="F37" s="4">
        <f>(D37/D6)</f>
        <v>0.3760879502761732</v>
      </c>
      <c r="G37" s="3">
        <v>338412.29</v>
      </c>
      <c r="H37" s="3">
        <v>182586.45</v>
      </c>
      <c r="I37" s="4">
        <f t="shared" si="6"/>
        <v>0.53953847243550179</v>
      </c>
      <c r="J37" s="4">
        <f>(H37/H6)</f>
        <v>0.42130473730957768</v>
      </c>
      <c r="K37" s="4">
        <f t="shared" si="7"/>
        <v>0.86973365219598708</v>
      </c>
      <c r="L37" s="14">
        <f t="shared" si="8"/>
        <v>-0.17162585164760763</v>
      </c>
    </row>
    <row r="38" spans="1:12" s="13" customFormat="1" ht="21" customHeight="1" x14ac:dyDescent="0.2">
      <c r="A38" s="1" t="s">
        <v>100</v>
      </c>
      <c r="B38" s="2">
        <v>703</v>
      </c>
      <c r="C38" s="3">
        <v>26345.16</v>
      </c>
      <c r="D38" s="3">
        <v>10207.82</v>
      </c>
      <c r="E38" s="4">
        <f t="shared" si="5"/>
        <v>0.38746471837711366</v>
      </c>
      <c r="F38" s="4">
        <f>(D38/D7)</f>
        <v>0.18917211463424441</v>
      </c>
      <c r="G38" s="3">
        <v>21151.66</v>
      </c>
      <c r="H38" s="3">
        <v>8580.92</v>
      </c>
      <c r="I38" s="4">
        <f t="shared" si="6"/>
        <v>0.40568541665287738</v>
      </c>
      <c r="J38" s="4">
        <f>(H38/H7)</f>
        <v>0.16485477140956276</v>
      </c>
      <c r="K38" s="4">
        <f t="shared" si="7"/>
        <v>1.1895950550756795</v>
      </c>
      <c r="L38" s="14">
        <f t="shared" si="8"/>
        <v>-1.8220698275763725E-2</v>
      </c>
    </row>
    <row r="39" spans="1:12" s="13" customFormat="1" ht="21" customHeight="1" x14ac:dyDescent="0.2">
      <c r="A39" s="1" t="s">
        <v>68</v>
      </c>
      <c r="B39" s="2" t="s">
        <v>69</v>
      </c>
      <c r="C39" s="3">
        <v>62979.97</v>
      </c>
      <c r="D39" s="3">
        <v>20412.86</v>
      </c>
      <c r="E39" s="4">
        <f t="shared" si="5"/>
        <v>0.32411669932519815</v>
      </c>
      <c r="F39" s="4">
        <f>(D39/D6)</f>
        <v>4.8343540893450089E-2</v>
      </c>
      <c r="G39" s="3">
        <v>63213.48</v>
      </c>
      <c r="H39" s="3">
        <v>18645.86</v>
      </c>
      <c r="I39" s="4">
        <f t="shared" si="6"/>
        <v>0.29496651663537587</v>
      </c>
      <c r="J39" s="4">
        <f>(H39/H6)</f>
        <v>4.3023943722062405E-2</v>
      </c>
      <c r="K39" s="4">
        <f t="shared" si="7"/>
        <v>1.0947663449151714</v>
      </c>
      <c r="L39" s="14">
        <f t="shared" si="8"/>
        <v>2.9150182689822279E-2</v>
      </c>
    </row>
    <row r="40" spans="1:12" s="13" customFormat="1" ht="21" customHeight="1" x14ac:dyDescent="0.2">
      <c r="A40" s="5" t="s">
        <v>70</v>
      </c>
      <c r="B40" s="6" t="s">
        <v>71</v>
      </c>
      <c r="C40" s="7">
        <f>SUM(C41:C43)</f>
        <v>122399.26</v>
      </c>
      <c r="D40" s="7">
        <f>SUM(D41:D43)</f>
        <v>49238.979999999996</v>
      </c>
      <c r="E40" s="8">
        <f t="shared" si="5"/>
        <v>0.40228168046114005</v>
      </c>
      <c r="F40" s="8">
        <f>(D40/D6)</f>
        <v>0.11661210840527837</v>
      </c>
      <c r="G40" s="7">
        <f>SUM(G41:G43)</f>
        <v>107631.15</v>
      </c>
      <c r="H40" s="7">
        <f>SUM(H41:H43)</f>
        <v>46626.86</v>
      </c>
      <c r="I40" s="8">
        <f t="shared" si="6"/>
        <v>0.43320971670376096</v>
      </c>
      <c r="J40" s="8">
        <f>(H40/H6)</f>
        <v>0.10758803297764129</v>
      </c>
      <c r="K40" s="8">
        <f t="shared" si="7"/>
        <v>1.0560217865839561</v>
      </c>
      <c r="L40" s="15">
        <f t="shared" si="8"/>
        <v>-3.0928036242620915E-2</v>
      </c>
    </row>
    <row r="41" spans="1:12" s="13" customFormat="1" ht="21" customHeight="1" x14ac:dyDescent="0.2">
      <c r="A41" s="1" t="s">
        <v>72</v>
      </c>
      <c r="B41" s="2" t="s">
        <v>73</v>
      </c>
      <c r="C41" s="3">
        <v>81479.06</v>
      </c>
      <c r="D41" s="3">
        <v>33130</v>
      </c>
      <c r="E41" s="4">
        <f t="shared" si="5"/>
        <v>0.40660753818220291</v>
      </c>
      <c r="F41" s="4">
        <f>(D41/D6)</f>
        <v>7.8461396874323408E-2</v>
      </c>
      <c r="G41" s="3">
        <v>76813.929999999993</v>
      </c>
      <c r="H41" s="3">
        <v>31739.759999999998</v>
      </c>
      <c r="I41" s="4">
        <f t="shared" si="6"/>
        <v>0.41320317812146834</v>
      </c>
      <c r="J41" s="4">
        <f>(H41/H6)</f>
        <v>7.323715012296389E-2</v>
      </c>
      <c r="K41" s="4">
        <f t="shared" si="7"/>
        <v>1.043801213367713</v>
      </c>
      <c r="L41" s="14">
        <f t="shared" si="8"/>
        <v>-6.5956399392654297E-3</v>
      </c>
    </row>
    <row r="42" spans="1:12" s="13" customFormat="1" ht="21" customHeight="1" x14ac:dyDescent="0.2">
      <c r="A42" s="1" t="s">
        <v>74</v>
      </c>
      <c r="B42" s="2" t="s">
        <v>75</v>
      </c>
      <c r="C42" s="3">
        <v>759.7</v>
      </c>
      <c r="D42" s="3">
        <v>168.71</v>
      </c>
      <c r="E42" s="4">
        <f t="shared" si="5"/>
        <v>0.2220745030933263</v>
      </c>
      <c r="F42" s="4">
        <f>(D42/D6)</f>
        <v>3.995539470771839E-4</v>
      </c>
      <c r="G42" s="3">
        <v>451</v>
      </c>
      <c r="H42" s="3">
        <v>176.23</v>
      </c>
      <c r="I42" s="4">
        <f t="shared" si="6"/>
        <v>0.39075388026607538</v>
      </c>
      <c r="J42" s="4">
        <f>(H42/H6)</f>
        <v>4.0663769877812326E-4</v>
      </c>
      <c r="K42" s="4">
        <f t="shared" si="7"/>
        <v>0.95732849117630381</v>
      </c>
      <c r="L42" s="14">
        <f t="shared" si="8"/>
        <v>-0.16867937717274908</v>
      </c>
    </row>
    <row r="43" spans="1:12" s="13" customFormat="1" ht="21" customHeight="1" x14ac:dyDescent="0.2">
      <c r="A43" s="1" t="s">
        <v>76</v>
      </c>
      <c r="B43" s="2" t="s">
        <v>77</v>
      </c>
      <c r="C43" s="3">
        <v>40160.5</v>
      </c>
      <c r="D43" s="3">
        <v>15940.27</v>
      </c>
      <c r="E43" s="4">
        <f t="shared" si="5"/>
        <v>0.39691413204516879</v>
      </c>
      <c r="F43" s="4">
        <f>(D43/D6)</f>
        <v>3.7751157583877794E-2</v>
      </c>
      <c r="G43" s="3">
        <v>30366.22</v>
      </c>
      <c r="H43" s="3">
        <v>14710.87</v>
      </c>
      <c r="I43" s="4">
        <f t="shared" si="6"/>
        <v>0.48444850890232632</v>
      </c>
      <c r="J43" s="4">
        <f>(H43/H6)</f>
        <v>3.3944245155899284E-2</v>
      </c>
      <c r="K43" s="4">
        <f t="shared" si="7"/>
        <v>1.0835708561084423</v>
      </c>
      <c r="L43" s="14">
        <f t="shared" si="8"/>
        <v>-8.7534376857157536E-2</v>
      </c>
    </row>
    <row r="44" spans="1:12" s="13" customFormat="1" ht="21" customHeight="1" x14ac:dyDescent="0.2">
      <c r="A44" s="5" t="s">
        <v>78</v>
      </c>
      <c r="B44" s="6" t="s">
        <v>79</v>
      </c>
      <c r="C44" s="7">
        <f>SUM(C45:C48)</f>
        <v>26956.16</v>
      </c>
      <c r="D44" s="7">
        <f>SUM(D45:D48)</f>
        <v>6404.95</v>
      </c>
      <c r="E44" s="8">
        <f t="shared" si="5"/>
        <v>0.23760617239250695</v>
      </c>
      <c r="F44" s="8">
        <f>(D44/D6)</f>
        <v>1.5168769209483783E-2</v>
      </c>
      <c r="G44" s="7">
        <f>SUM(G45:G48)</f>
        <v>33216.839999999997</v>
      </c>
      <c r="H44" s="7">
        <f>SUM(H45:H48)</f>
        <v>11496.769999999999</v>
      </c>
      <c r="I44" s="8">
        <f t="shared" si="6"/>
        <v>0.34611269464524619</v>
      </c>
      <c r="J44" s="8">
        <f>(H44/H6)</f>
        <v>2.6527946979409658E-2</v>
      </c>
      <c r="K44" s="8">
        <f t="shared" si="7"/>
        <v>0.55710864877700439</v>
      </c>
      <c r="L44" s="8">
        <f t="shared" si="8"/>
        <v>-0.10850652225273924</v>
      </c>
    </row>
    <row r="45" spans="1:12" s="13" customFormat="1" ht="21" customHeight="1" x14ac:dyDescent="0.2">
      <c r="A45" s="1" t="s">
        <v>80</v>
      </c>
      <c r="B45" s="2" t="s">
        <v>81</v>
      </c>
      <c r="C45" s="3">
        <v>8500</v>
      </c>
      <c r="D45" s="3">
        <v>3459.75</v>
      </c>
      <c r="E45" s="4">
        <f t="shared" si="5"/>
        <v>0.40702941176470586</v>
      </c>
      <c r="F45" s="4">
        <f>(D45/D6)</f>
        <v>8.1936860197989857E-3</v>
      </c>
      <c r="G45" s="3">
        <v>8453.6</v>
      </c>
      <c r="H45" s="3">
        <v>2169.21</v>
      </c>
      <c r="I45" s="4">
        <f t="shared" si="6"/>
        <v>0.25660192107504493</v>
      </c>
      <c r="J45" s="4">
        <f>(H45/H6)</f>
        <v>5.0052917356096733E-3</v>
      </c>
      <c r="K45" s="4">
        <f t="shared" si="7"/>
        <v>1.5949354834248413</v>
      </c>
      <c r="L45" s="4">
        <f t="shared" si="8"/>
        <v>0.15042749068966094</v>
      </c>
    </row>
    <row r="46" spans="1:12" s="13" customFormat="1" ht="21" customHeight="1" x14ac:dyDescent="0.2">
      <c r="A46" s="1" t="s">
        <v>82</v>
      </c>
      <c r="B46" s="2" t="s">
        <v>83</v>
      </c>
      <c r="C46" s="3">
        <v>2470</v>
      </c>
      <c r="D46" s="3">
        <v>1286.8499999999999</v>
      </c>
      <c r="E46" s="4">
        <f t="shared" si="5"/>
        <v>0.52099190283400809</v>
      </c>
      <c r="F46" s="4">
        <f>(D46/D6)</f>
        <v>3.0476320123067635E-3</v>
      </c>
      <c r="G46" s="3">
        <v>6026.54</v>
      </c>
      <c r="H46" s="3">
        <v>998.01</v>
      </c>
      <c r="I46" s="4">
        <f t="shared" si="6"/>
        <v>0.16560248500798136</v>
      </c>
      <c r="J46" s="4">
        <f>(H46/H6)</f>
        <v>2.3028343060634104E-3</v>
      </c>
      <c r="K46" s="4">
        <f t="shared" si="7"/>
        <v>1.2894159377160548</v>
      </c>
      <c r="L46" s="4">
        <f t="shared" si="8"/>
        <v>0.35538941782602673</v>
      </c>
    </row>
    <row r="47" spans="1:12" s="13" customFormat="1" ht="21" customHeight="1" x14ac:dyDescent="0.2">
      <c r="A47" s="1" t="s">
        <v>84</v>
      </c>
      <c r="B47" s="2" t="s">
        <v>85</v>
      </c>
      <c r="C47" s="3">
        <v>14908.86</v>
      </c>
      <c r="D47" s="3">
        <v>1242.81</v>
      </c>
      <c r="E47" s="4">
        <f t="shared" si="5"/>
        <v>8.3360498388206736E-2</v>
      </c>
      <c r="F47" s="4">
        <f>(D47/D6)</f>
        <v>2.9433325882697817E-3</v>
      </c>
      <c r="G47" s="3">
        <v>17895.2</v>
      </c>
      <c r="H47" s="3">
        <v>8003.92</v>
      </c>
      <c r="I47" s="4">
        <f t="shared" si="6"/>
        <v>0.44726630604854933</v>
      </c>
      <c r="J47" s="4">
        <f>(H47/H6)</f>
        <v>1.8468453782013259E-2</v>
      </c>
      <c r="K47" s="4">
        <f t="shared" si="7"/>
        <v>0.15527516516906714</v>
      </c>
      <c r="L47" s="14">
        <f t="shared" si="8"/>
        <v>-0.36390580766034258</v>
      </c>
    </row>
    <row r="48" spans="1:12" s="13" customFormat="1" ht="21" customHeight="1" x14ac:dyDescent="0.2">
      <c r="A48" s="1" t="s">
        <v>86</v>
      </c>
      <c r="B48" s="2" t="s">
        <v>87</v>
      </c>
      <c r="C48" s="3">
        <v>1077.3</v>
      </c>
      <c r="D48" s="3">
        <v>415.54</v>
      </c>
      <c r="E48" s="4">
        <f t="shared" si="5"/>
        <v>0.38572356817970854</v>
      </c>
      <c r="F48" s="4">
        <f>(D48/D6)</f>
        <v>9.8411858910825087E-4</v>
      </c>
      <c r="G48" s="3">
        <v>841.5</v>
      </c>
      <c r="H48" s="3">
        <v>325.63</v>
      </c>
      <c r="I48" s="4">
        <f t="shared" si="6"/>
        <v>0.3869637551990493</v>
      </c>
      <c r="J48" s="4">
        <f>(H48/H6)</f>
        <v>7.5136715572331767E-4</v>
      </c>
      <c r="K48" s="4">
        <f t="shared" si="7"/>
        <v>1.2761109234407151</v>
      </c>
      <c r="L48" s="14">
        <f t="shared" si="8"/>
        <v>-1.2401870193407549E-3</v>
      </c>
    </row>
    <row r="49" spans="1:12" s="13" customFormat="1" ht="21" customHeight="1" x14ac:dyDescent="0.2">
      <c r="A49" s="5" t="s">
        <v>88</v>
      </c>
      <c r="B49" s="6" t="s">
        <v>89</v>
      </c>
      <c r="C49" s="7">
        <f>SUM(C50:C51)</f>
        <v>3860</v>
      </c>
      <c r="D49" s="7">
        <f>SUM(D50:D51)</f>
        <v>2841.4300000000003</v>
      </c>
      <c r="E49" s="8">
        <f t="shared" si="5"/>
        <v>0.73612176165803112</v>
      </c>
      <c r="F49" s="8">
        <f>(D49/D6)</f>
        <v>6.72932589558131E-3</v>
      </c>
      <c r="G49" s="7">
        <f>SUM(G50:G51)</f>
        <v>4303.3899999999994</v>
      </c>
      <c r="H49" s="7">
        <f>SUM(H50:H51)</f>
        <v>2465.5100000000002</v>
      </c>
      <c r="I49" s="8">
        <f t="shared" si="6"/>
        <v>0.57292274230316109</v>
      </c>
      <c r="J49" s="8">
        <f>(H49/H6)</f>
        <v>5.6889820842901369E-3</v>
      </c>
      <c r="K49" s="8">
        <f t="shared" si="7"/>
        <v>1.1524714967694312</v>
      </c>
      <c r="L49" s="15">
        <f t="shared" si="8"/>
        <v>0.16319901935487002</v>
      </c>
    </row>
    <row r="50" spans="1:12" s="13" customFormat="1" ht="21" customHeight="1" x14ac:dyDescent="0.2">
      <c r="A50" s="1" t="s">
        <v>90</v>
      </c>
      <c r="B50" s="2" t="s">
        <v>91</v>
      </c>
      <c r="C50" s="3">
        <v>2699.5</v>
      </c>
      <c r="D50" s="3">
        <v>2290.19</v>
      </c>
      <c r="E50" s="4">
        <f t="shared" si="5"/>
        <v>0.84837562511576214</v>
      </c>
      <c r="F50" s="4">
        <f>(D50/D6)</f>
        <v>5.4238305616542935E-3</v>
      </c>
      <c r="G50" s="3">
        <v>2386.91</v>
      </c>
      <c r="H50" s="3">
        <v>1816.5</v>
      </c>
      <c r="I50" s="4">
        <f t="shared" si="6"/>
        <v>0.76102576133997513</v>
      </c>
      <c r="J50" s="4">
        <f>(H50/H6)</f>
        <v>4.1914394815324345E-3</v>
      </c>
      <c r="K50" s="4">
        <f t="shared" si="7"/>
        <v>1.2607707129094412</v>
      </c>
      <c r="L50" s="4">
        <f t="shared" si="8"/>
        <v>8.7349863775787018E-2</v>
      </c>
    </row>
    <row r="51" spans="1:12" s="13" customFormat="1" ht="21" customHeight="1" x14ac:dyDescent="0.2">
      <c r="A51" s="18" t="s">
        <v>105</v>
      </c>
      <c r="B51" s="2">
        <v>1103</v>
      </c>
      <c r="C51" s="3">
        <v>1160.5</v>
      </c>
      <c r="D51" s="3">
        <v>551.24</v>
      </c>
      <c r="E51" s="4">
        <f t="shared" si="5"/>
        <v>0.47500215424386039</v>
      </c>
      <c r="F51" s="4">
        <f>(D51/D7)</f>
        <v>1.0215622578668206E-2</v>
      </c>
      <c r="G51" s="3">
        <v>1916.48</v>
      </c>
      <c r="H51" s="3">
        <v>649.01</v>
      </c>
      <c r="I51" s="4">
        <f t="shared" si="6"/>
        <v>0.33864689430622807</v>
      </c>
      <c r="J51" s="4">
        <f>(H51/H7)</f>
        <v>1.2468639166024193E-2</v>
      </c>
      <c r="K51" s="4">
        <f t="shared" ref="K51" si="9">(D51/H51)</f>
        <v>0.84935517172308594</v>
      </c>
      <c r="L51" s="4">
        <f t="shared" ref="L51" si="10">(E51-I51)</f>
        <v>0.13635525993763231</v>
      </c>
    </row>
    <row r="52" spans="1:12" s="13" customFormat="1" ht="21" customHeight="1" x14ac:dyDescent="0.2">
      <c r="A52" s="5" t="s">
        <v>92</v>
      </c>
      <c r="B52" s="6" t="s">
        <v>93</v>
      </c>
      <c r="C52" s="7">
        <f>SUM(C53:C53)</f>
        <v>4343.5</v>
      </c>
      <c r="D52" s="7">
        <f>SUM(D53:D53)</f>
        <v>1810.03</v>
      </c>
      <c r="E52" s="8">
        <f t="shared" si="5"/>
        <v>0.41672153793024058</v>
      </c>
      <c r="F52" s="8">
        <f>(D52/D6)</f>
        <v>4.2866731718814244E-3</v>
      </c>
      <c r="G52" s="7">
        <f>SUM(G53:G53)</f>
        <v>3856.3</v>
      </c>
      <c r="H52" s="7">
        <f>SUM(H53:H53)</f>
        <v>1220.95</v>
      </c>
      <c r="I52" s="8">
        <f t="shared" si="6"/>
        <v>0.31661177812929492</v>
      </c>
      <c r="J52" s="8">
        <f>(H52/H6)</f>
        <v>2.8172518772237964E-3</v>
      </c>
      <c r="K52" s="8">
        <f t="shared" si="7"/>
        <v>1.4824767599000777</v>
      </c>
      <c r="L52" s="15">
        <f t="shared" si="8"/>
        <v>0.10010975980094566</v>
      </c>
    </row>
    <row r="53" spans="1:12" s="13" customFormat="1" ht="21" customHeight="1" x14ac:dyDescent="0.2">
      <c r="A53" s="1" t="s">
        <v>94</v>
      </c>
      <c r="B53" s="2" t="s">
        <v>95</v>
      </c>
      <c r="C53" s="3">
        <v>4343.5</v>
      </c>
      <c r="D53" s="3">
        <v>1810.03</v>
      </c>
      <c r="E53" s="4">
        <f t="shared" si="5"/>
        <v>0.41672153793024058</v>
      </c>
      <c r="F53" s="4">
        <f>(D53/D6)</f>
        <v>4.2866731718814244E-3</v>
      </c>
      <c r="G53" s="3">
        <v>3856.3</v>
      </c>
      <c r="H53" s="3">
        <v>1220.95</v>
      </c>
      <c r="I53" s="4">
        <f t="shared" si="6"/>
        <v>0.31661177812929492</v>
      </c>
      <c r="J53" s="4">
        <f>(H53/H6)</f>
        <v>2.8172518772237964E-3</v>
      </c>
      <c r="K53" s="4">
        <f t="shared" si="7"/>
        <v>1.4824767599000777</v>
      </c>
      <c r="L53" s="4">
        <f t="shared" si="8"/>
        <v>0.10010975980094566</v>
      </c>
    </row>
    <row r="54" spans="1:12" s="13" customFormat="1" ht="41.1" customHeight="1" x14ac:dyDescent="0.2">
      <c r="A54" s="5" t="s">
        <v>96</v>
      </c>
      <c r="B54" s="6" t="s">
        <v>97</v>
      </c>
      <c r="C54" s="7">
        <f>SUM(C55:C55)</f>
        <v>11</v>
      </c>
      <c r="D54" s="7">
        <f>SUM(D55:D55)</f>
        <v>4.55</v>
      </c>
      <c r="E54" s="8">
        <f t="shared" si="5"/>
        <v>0.41363636363636364</v>
      </c>
      <c r="F54" s="8">
        <f>(D54/D6)</f>
        <v>1.077571251971541E-5</v>
      </c>
      <c r="G54" s="7">
        <f>SUM(G55:G55)</f>
        <v>13.2</v>
      </c>
      <c r="H54" s="7">
        <f>SUM(H55:H55)</f>
        <v>5.48</v>
      </c>
      <c r="I54" s="8">
        <f t="shared" si="6"/>
        <v>0.41515151515151522</v>
      </c>
      <c r="J54" s="8">
        <f>(H54/H6)</f>
        <v>1.2644694940158405E-5</v>
      </c>
      <c r="K54" s="8">
        <f t="shared" si="7"/>
        <v>0.83029197080291961</v>
      </c>
      <c r="L54" s="8">
        <f t="shared" si="8"/>
        <v>-1.5151515151515804E-3</v>
      </c>
    </row>
    <row r="55" spans="1:12" s="13" customFormat="1" ht="21" customHeight="1" x14ac:dyDescent="0.2">
      <c r="A55" s="1" t="s">
        <v>98</v>
      </c>
      <c r="B55" s="2" t="s">
        <v>99</v>
      </c>
      <c r="C55" s="3">
        <v>11</v>
      </c>
      <c r="D55" s="3">
        <v>4.55</v>
      </c>
      <c r="E55" s="4">
        <f t="shared" si="5"/>
        <v>0.41363636363636364</v>
      </c>
      <c r="F55" s="4">
        <f>(D55/D6)</f>
        <v>1.077571251971541E-5</v>
      </c>
      <c r="G55" s="3">
        <v>13.2</v>
      </c>
      <c r="H55" s="3">
        <v>5.48</v>
      </c>
      <c r="I55" s="4">
        <f>(H55/G55)</f>
        <v>0.41515151515151522</v>
      </c>
      <c r="J55" s="4">
        <f>(H55/H6)</f>
        <v>1.2644694940158405E-5</v>
      </c>
      <c r="K55" s="4">
        <f t="shared" si="7"/>
        <v>0.83029197080291961</v>
      </c>
      <c r="L55" s="4">
        <f t="shared" si="8"/>
        <v>-1.5151515151515804E-3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2025-06-10T08:08:27Z</cp:lastPrinted>
  <dcterms:created xsi:type="dcterms:W3CDTF">2017-03-10T06:35:34Z</dcterms:created>
  <dcterms:modified xsi:type="dcterms:W3CDTF">2025-06-10T08:08:28Z</dcterms:modified>
</cp:coreProperties>
</file>