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апре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18" i="1" l="1"/>
  <c r="G18" i="1"/>
  <c r="D18" i="1"/>
  <c r="C18" i="1"/>
  <c r="C33" i="1"/>
  <c r="D33" i="1"/>
  <c r="K51" i="1" l="1"/>
  <c r="I51" i="1"/>
  <c r="E51" i="1"/>
  <c r="H49" i="1"/>
  <c r="G49" i="1"/>
  <c r="D49" i="1"/>
  <c r="C49" i="1"/>
  <c r="K34" i="1"/>
  <c r="K33" i="1"/>
  <c r="J34" i="1"/>
  <c r="I34" i="1"/>
  <c r="F34" i="1"/>
  <c r="E34" i="1"/>
  <c r="E33" i="1"/>
  <c r="H33" i="1"/>
  <c r="G33" i="1"/>
  <c r="I33" i="1" s="1"/>
  <c r="L51" i="1" l="1"/>
  <c r="L34" i="1"/>
  <c r="L33" i="1"/>
  <c r="D54" i="1"/>
  <c r="I38" i="1"/>
  <c r="K38" i="1" l="1"/>
  <c r="E38" i="1"/>
  <c r="L38" i="1" s="1"/>
  <c r="H54" i="1"/>
  <c r="H52" i="1"/>
  <c r="H44" i="1"/>
  <c r="H40" i="1"/>
  <c r="H35" i="1"/>
  <c r="H28" i="1"/>
  <c r="H22" i="1"/>
  <c r="H16" i="1"/>
  <c r="H7" i="1"/>
  <c r="G54" i="1"/>
  <c r="G52" i="1"/>
  <c r="G44" i="1"/>
  <c r="G40" i="1"/>
  <c r="G35" i="1"/>
  <c r="G28" i="1"/>
  <c r="G22" i="1"/>
  <c r="G16" i="1"/>
  <c r="G7" i="1"/>
  <c r="D52" i="1"/>
  <c r="D44" i="1"/>
  <c r="D40" i="1"/>
  <c r="D35" i="1"/>
  <c r="D28" i="1"/>
  <c r="D22" i="1"/>
  <c r="D16" i="1"/>
  <c r="D7" i="1"/>
  <c r="C54" i="1"/>
  <c r="C52" i="1"/>
  <c r="C44" i="1"/>
  <c r="C40" i="1"/>
  <c r="C35" i="1"/>
  <c r="C28" i="1"/>
  <c r="C22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7" i="1"/>
  <c r="E36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3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7" i="1"/>
  <c r="I36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3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7" i="1"/>
  <c r="K36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3" i="1"/>
  <c r="K12" i="1"/>
  <c r="K11" i="1"/>
  <c r="K10" i="1"/>
  <c r="K9" i="1"/>
  <c r="K8" i="1"/>
  <c r="D6" i="1" l="1"/>
  <c r="C6" i="1"/>
  <c r="G6" i="1"/>
  <c r="H6" i="1"/>
  <c r="J51" i="1"/>
  <c r="J33" i="1"/>
  <c r="F33" i="1"/>
  <c r="F51" i="1"/>
  <c r="F32" i="1"/>
  <c r="J54" i="1"/>
  <c r="J38" i="1"/>
  <c r="L17" i="1"/>
  <c r="L39" i="1"/>
  <c r="F29" i="1"/>
  <c r="L26" i="1"/>
  <c r="L23" i="1"/>
  <c r="L14" i="1"/>
  <c r="L9" i="1"/>
  <c r="K54" i="1"/>
  <c r="L55" i="1"/>
  <c r="L47" i="1"/>
  <c r="L42" i="1"/>
  <c r="L31" i="1"/>
  <c r="L30" i="1"/>
  <c r="L20" i="1"/>
  <c r="L13" i="1"/>
  <c r="L48" i="1"/>
  <c r="L43" i="1"/>
  <c r="L10" i="1"/>
  <c r="L11" i="1"/>
  <c r="L15" i="1"/>
  <c r="L53" i="1"/>
  <c r="L50" i="1"/>
  <c r="L46" i="1"/>
  <c r="L45" i="1"/>
  <c r="L41" i="1"/>
  <c r="L36" i="1"/>
  <c r="L32" i="1"/>
  <c r="L29" i="1"/>
  <c r="L27" i="1"/>
  <c r="L25" i="1"/>
  <c r="E54" i="1"/>
  <c r="K16" i="1"/>
  <c r="K7" i="1"/>
  <c r="E28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5" i="1"/>
  <c r="K35" i="1"/>
  <c r="E35" i="1"/>
  <c r="I28" i="1"/>
  <c r="K28" i="1"/>
  <c r="I22" i="1"/>
  <c r="K22" i="1"/>
  <c r="E22" i="1"/>
  <c r="I18" i="1"/>
  <c r="K18" i="1"/>
  <c r="E18" i="1"/>
  <c r="I16" i="1"/>
  <c r="I7" i="1"/>
  <c r="E7" i="1"/>
  <c r="L37" i="1"/>
  <c r="L24" i="1"/>
  <c r="L19" i="1"/>
  <c r="L12" i="1"/>
  <c r="L8" i="1"/>
  <c r="L16" i="1" l="1"/>
  <c r="F47" i="1"/>
  <c r="F17" i="1"/>
  <c r="F28" i="1"/>
  <c r="J25" i="1"/>
  <c r="J27" i="1"/>
  <c r="J41" i="1"/>
  <c r="J47" i="1"/>
  <c r="J19" i="1"/>
  <c r="J52" i="1"/>
  <c r="J26" i="1"/>
  <c r="J50" i="1"/>
  <c r="J53" i="1"/>
  <c r="J40" i="1"/>
  <c r="J45" i="1"/>
  <c r="J55" i="1"/>
  <c r="J8" i="1"/>
  <c r="J9" i="1"/>
  <c r="J30" i="1"/>
  <c r="J32" i="1"/>
  <c r="J20" i="1"/>
  <c r="J18" i="1"/>
  <c r="J7" i="1"/>
  <c r="J15" i="1"/>
  <c r="J49" i="1"/>
  <c r="J31" i="1"/>
  <c r="J42" i="1"/>
  <c r="J24" i="1"/>
  <c r="J35" i="1"/>
  <c r="J12" i="1"/>
  <c r="J36" i="1"/>
  <c r="J13" i="1"/>
  <c r="J29" i="1"/>
  <c r="J10" i="1"/>
  <c r="J23" i="1"/>
  <c r="J48" i="1"/>
  <c r="I6" i="1"/>
  <c r="J37" i="1"/>
  <c r="J22" i="1"/>
  <c r="J46" i="1"/>
  <c r="J28" i="1"/>
  <c r="J43" i="1"/>
  <c r="J16" i="1"/>
  <c r="J44" i="1"/>
  <c r="J17" i="1"/>
  <c r="J39" i="1"/>
  <c r="J14" i="1"/>
  <c r="J11" i="1"/>
  <c r="L54" i="1"/>
  <c r="F23" i="1"/>
  <c r="F45" i="1"/>
  <c r="F15" i="1"/>
  <c r="F36" i="1"/>
  <c r="F46" i="1"/>
  <c r="F53" i="1"/>
  <c r="F41" i="1"/>
  <c r="F16" i="1"/>
  <c r="F35" i="1"/>
  <c r="K6" i="1"/>
  <c r="F11" i="1"/>
  <c r="F20" i="1"/>
  <c r="F9" i="1"/>
  <c r="F40" i="1"/>
  <c r="F10" i="1"/>
  <c r="F27" i="1"/>
  <c r="F50" i="1"/>
  <c r="F19" i="1"/>
  <c r="F43" i="1"/>
  <c r="F44" i="1"/>
  <c r="F26" i="1"/>
  <c r="F14" i="1"/>
  <c r="F49" i="1"/>
  <c r="F31" i="1"/>
  <c r="F55" i="1"/>
  <c r="F8" i="1"/>
  <c r="F52" i="1"/>
  <c r="F13" i="1"/>
  <c r="E6" i="1"/>
  <c r="F48" i="1"/>
  <c r="F30" i="1"/>
  <c r="F18" i="1"/>
  <c r="F54" i="1"/>
  <c r="F37" i="1"/>
  <c r="F22" i="1"/>
  <c r="F7" i="1"/>
  <c r="F42" i="1"/>
  <c r="F24" i="1"/>
  <c r="F12" i="1"/>
  <c r="F39" i="1"/>
  <c r="F25" i="1"/>
  <c r="L28" i="1"/>
  <c r="L52" i="1"/>
  <c r="L49" i="1"/>
  <c r="L44" i="1"/>
  <c r="L40" i="1"/>
  <c r="L35" i="1"/>
  <c r="L22" i="1"/>
  <c r="L18" i="1"/>
  <c r="L7" i="1"/>
  <c r="L6" i="1" l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<sst xmlns="http://schemas.openxmlformats.org/spreadsheetml/2006/main" count="110" uniqueCount="110">
  <si>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</si>
  <si>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</si>
  <si>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</si>
  <si>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</si>
  <si>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</si>
  <si>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</si>
  <si>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</si>
  <si>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</si>
  <si>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</si>
  <si>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</si>
  <si>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</si>
  <si>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</si>
  <si>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</si>
  <si>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</si>
  <si>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</si>
  <si>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</si>
  <si>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</si>
  <si>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</si>
  <si>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</si>
  <si>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</si>
  <si>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</si>
  <si>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</si>
  <si>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</si>
  <si>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</si>
  <si>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</si>
  <si>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</si>
  <si>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</si>
  <si>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</si>
  <si>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</si>
  <si>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</si>
  <si>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</si>
  <si>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</si>
  <si>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</si>
  <si>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</si>
  <si>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</si>
  <si>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</si>
  <si>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</si>
  <si>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</si>
  <si>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</si>
  <si>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</si>
  <si>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</si>
  <si>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</si>
  <si>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</si>
  <si>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</si>
  <si>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</si>
  <si>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</si>
  <si>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</si>
  <si>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</si>
  <si>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</si>
  <si>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</si>
  <si>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</si>
  <si>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</si>
  <si>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</si>
  <si>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</si>
  <si>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</si>
  <si>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</si>
  <si>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</si>
  <si>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</si>
  <si>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</si>
  <si>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</si>
  <si>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</si>
  <si>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</si>
  <si>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</si>
  <si>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</si>
  <si>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</si>
  <si>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</si>
  <si>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</si>
  <si>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</si>
  <si>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</si>
  <si>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</si>
  <si>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</si>
  <si>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</si>
  <si>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</si>
  <si>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</si>
  <si>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</si>
  <si>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</si>
  <si>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</si>
  <si>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</si>
  <si>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</si>
  <si>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</si>
  <si>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</si>
  <si>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</si>
  <si>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</si>
  <si>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</si>
  <si>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</si>
  <si>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</si>
  <si>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</si>
  <si>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</si>
  <si>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</si>
  <si>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</si>
  <si>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</si>
  <si>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</si>
  <si>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</si>
  <si>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</si>
  <si>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</si>
  <si>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</si>
  <si>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</si>
  <si>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</si>
  <si>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</si>
  <si>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</si>
  <si>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</si>
  <si>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</si>
  <si>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</si>
  <si>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 Нижегородской области)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</si>
  <si>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</si>
  <si>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</si>
  <si>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</si>
  <si>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Информация об исполнении за январь-апрель месяц 2025 года, 2024 года в разрезе разделов, подразделов классификации расходов</t>
  </si>
  <si>
    <t>за январь-апрель месяц 2025 года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</si>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</sst>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D56" sqref="D5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9" t="s">
        <v>103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x14ac:dyDescent="0.2">
      <c r="A2" s="21" t="s">
        <v>107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  <c r="N2" s="20"/>
      <c r="O2" s="20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108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(C7+C16+C18+C22+C28+C35+C40+C44+C49+C54+C52+C33)</f>
        <v>1183127.05</v>
      </c>
      <c r="D6" s="3">
        <f>(D7+D16+D18+D22+D28+D35+D40+D44+D49+D54+D52+D33)</f>
        <v>338438.78000000009</v>
      </c>
      <c r="E6" s="4">
        <f t="shared" ref="E6:E35" si="0">(D6/C6)</f>
        <v>0.28605446896003273</v>
      </c>
      <c r="F6" s="4">
        <v>1</v>
      </c>
      <c r="G6" s="3">
        <f>(G7+G16+G18+G22+G28+G35+G40+G44+G49+G54+G52+G33)</f>
        <v>1039271.37</v>
      </c>
      <c r="H6" s="3">
        <f>(H7+H16+H18+H22+H28+H35+H40+H44+H49+H54+H52+H33)</f>
        <v>383292.06000000006</v>
      </c>
      <c r="I6" s="4">
        <f t="shared" ref="I6:I35" si="1">(H6/G6)</f>
        <v>0.36880844701802962</v>
      </c>
      <c r="J6" s="4">
        <v>1</v>
      </c>
      <c r="K6" s="4">
        <f t="shared" ref="K6:K35" si="2">(D6/H6)</f>
        <v>0.88297884386125824</v>
      </c>
      <c r="L6" s="14">
        <f t="shared" ref="L6:L35" si="3">(E6-I6)</f>
        <v>-8.2753978057996891E-2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146091.89999999997</v>
      </c>
      <c r="D7" s="7">
        <f>SUM(D8:D15)</f>
        <v>44297.279999999999</v>
      </c>
      <c r="E7" s="8">
        <f t="shared" si="0"/>
        <v>0.30321516798672621</v>
      </c>
      <c r="F7" s="8">
        <f>(D7/D6)</f>
        <v>0.13088712824221854</v>
      </c>
      <c r="G7" s="7">
        <f>SUM(G8:G15)</f>
        <v>123951.17</v>
      </c>
      <c r="H7" s="7">
        <f>SUM(H8:H15)</f>
        <v>41233.980000000003</v>
      </c>
      <c r="I7" s="8">
        <f t="shared" si="1"/>
        <v>0.33266309628218921</v>
      </c>
      <c r="J7" s="8">
        <f>(H7/H6)</f>
        <v>0.10757848727677792</v>
      </c>
      <c r="K7" s="8">
        <f t="shared" si="2"/>
        <v>1.074290669976558</v>
      </c>
      <c r="L7" s="15">
        <f t="shared" si="3"/>
        <v>-2.9447928295463E-2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2993.01</v>
      </c>
      <c r="D8" s="3">
        <v>1089.8</v>
      </c>
      <c r="E8" s="4">
        <f t="shared" si="0"/>
        <v>0.36411505474422068</v>
      </c>
      <c r="F8" s="4">
        <f>(D8/D6)</f>
        <v>3.2200801574807699E-3</v>
      </c>
      <c r="G8" s="3">
        <v>2227.19</v>
      </c>
      <c r="H8" s="3">
        <v>1169.31</v>
      </c>
      <c r="I8" s="4">
        <f t="shared" si="1"/>
        <v>0.52501582711847661</v>
      </c>
      <c r="J8" s="4">
        <f>(H8/H6)</f>
        <v>3.0507023808424307E-3</v>
      </c>
      <c r="K8" s="4">
        <f t="shared" si="2"/>
        <v>0.93200263403203598</v>
      </c>
      <c r="L8" s="14">
        <f t="shared" si="3"/>
        <v>-0.16090077237425593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729.21</v>
      </c>
      <c r="E9" s="4">
        <f t="shared" si="0"/>
        <v>0.31284482388776869</v>
      </c>
      <c r="F9" s="4">
        <f>(D9/D6)</f>
        <v>2.1546289701197948E-3</v>
      </c>
      <c r="G9" s="3">
        <v>2119.1</v>
      </c>
      <c r="H9" s="3">
        <v>618.23</v>
      </c>
      <c r="I9" s="4">
        <f t="shared" si="1"/>
        <v>0.29174177716955313</v>
      </c>
      <c r="J9" s="4">
        <f>(H9/H6)</f>
        <v>1.6129475784079637E-3</v>
      </c>
      <c r="K9" s="4">
        <f t="shared" si="2"/>
        <v>1.1795124791744174</v>
      </c>
      <c r="L9" s="14">
        <f t="shared" si="3"/>
        <v>2.1103046718215557E-2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61834.52</v>
      </c>
      <c r="D10" s="3">
        <v>19560.830000000002</v>
      </c>
      <c r="E10" s="4">
        <f t="shared" si="0"/>
        <v>0.31634158395666373</v>
      </c>
      <c r="F10" s="4">
        <f>(D10/D6)</f>
        <v>5.7797247703114861E-2</v>
      </c>
      <c r="G10" s="3">
        <v>56376.08</v>
      </c>
      <c r="H10" s="3">
        <v>18502.080000000002</v>
      </c>
      <c r="I10" s="4">
        <f t="shared" si="1"/>
        <v>0.32819025373881977</v>
      </c>
      <c r="J10" s="4">
        <f>(H10/H6)</f>
        <v>4.8271493022840076E-2</v>
      </c>
      <c r="K10" s="4">
        <f t="shared" si="2"/>
        <v>1.0572232959753713</v>
      </c>
      <c r="L10" s="14">
        <f t="shared" si="3"/>
        <v>-1.184866978215604E-2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0"/>
        <v>0</v>
      </c>
      <c r="F11" s="4">
        <f>(D11/D6)</f>
        <v>0</v>
      </c>
      <c r="G11" s="3">
        <v>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16444.900000000001</v>
      </c>
      <c r="D12" s="3">
        <v>5993.25</v>
      </c>
      <c r="E12" s="4">
        <f t="shared" si="0"/>
        <v>0.36444429579991361</v>
      </c>
      <c r="F12" s="4">
        <f>(D12/D6)</f>
        <v>1.7708520282456987E-2</v>
      </c>
      <c r="G12" s="3">
        <v>13661.3</v>
      </c>
      <c r="H12" s="3">
        <v>5483.36</v>
      </c>
      <c r="I12" s="4">
        <f t="shared" si="1"/>
        <v>0.40137907812580059</v>
      </c>
      <c r="J12" s="4">
        <f>(H12/H6)</f>
        <v>1.4305957707550736E-2</v>
      </c>
      <c r="K12" s="4">
        <f t="shared" si="2"/>
        <v>1.0929886055265385</v>
      </c>
      <c r="L12" s="14">
        <f t="shared" si="3"/>
        <v>-3.6934782325886983E-2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4000</v>
      </c>
      <c r="D13" s="3"/>
      <c r="E13" s="4">
        <f t="shared" si="0"/>
        <v>0</v>
      </c>
      <c r="F13" s="4">
        <f>(D13/D6)</f>
        <v>0</v>
      </c>
      <c r="G13" s="3">
        <v>300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1900</v>
      </c>
      <c r="D14" s="3"/>
      <c r="E14" s="4">
        <f t="shared" si="0"/>
        <v>0</v>
      </c>
      <c r="F14" s="4">
        <f>(D14/D6)</f>
        <v>0</v>
      </c>
      <c r="G14" s="3">
        <v>1900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56580.17</v>
      </c>
      <c r="D15" s="3">
        <v>16924.189999999999</v>
      </c>
      <c r="E15" s="4">
        <f t="shared" si="0"/>
        <v>0.2991187548570462</v>
      </c>
      <c r="F15" s="4">
        <f>(D15/D6)</f>
        <v>5.0006651129046127E-2</v>
      </c>
      <c r="G15" s="3">
        <v>47359.8</v>
      </c>
      <c r="H15" s="3">
        <v>15461</v>
      </c>
      <c r="I15" s="4">
        <f t="shared" si="1"/>
        <v>0.32645830430027151</v>
      </c>
      <c r="J15" s="4">
        <f>(H15/H6)</f>
        <v>4.0337386587136703E-2</v>
      </c>
      <c r="K15" s="4">
        <f t="shared" si="2"/>
        <v>1.0946374749369381</v>
      </c>
      <c r="L15" s="14">
        <f t="shared" si="3"/>
        <v>-2.7339549443225308E-2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839.2</v>
      </c>
      <c r="D16" s="7">
        <f>SUM(D17:D17)</f>
        <v>208.98</v>
      </c>
      <c r="E16" s="8">
        <f t="shared" si="0"/>
        <v>0.24902287893231648</v>
      </c>
      <c r="F16" s="8">
        <f>(D16/D6)</f>
        <v>6.1748242917079399E-4</v>
      </c>
      <c r="G16" s="7">
        <f>SUM(G17:G17)</f>
        <v>712.7</v>
      </c>
      <c r="H16" s="7">
        <f>SUM(H17:H17)</f>
        <v>228.06</v>
      </c>
      <c r="I16" s="8">
        <f t="shared" si="1"/>
        <v>0.31999438754033954</v>
      </c>
      <c r="J16" s="8">
        <f>(H16/H6)</f>
        <v>5.9500319417000178E-4</v>
      </c>
      <c r="K16" s="8">
        <f t="shared" si="2"/>
        <v>0.91633780584056823</v>
      </c>
      <c r="L16" s="8">
        <f t="shared" si="3"/>
        <v>-7.0971508608023065E-2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839.2</v>
      </c>
      <c r="D17" s="3">
        <v>208.98</v>
      </c>
      <c r="E17" s="4">
        <f t="shared" si="0"/>
        <v>0.24902287893231648</v>
      </c>
      <c r="F17" s="4">
        <f>(D17/D6)</f>
        <v>6.1748242917079399E-4</v>
      </c>
      <c r="G17" s="3">
        <v>712.7</v>
      </c>
      <c r="H17" s="3">
        <v>228.06</v>
      </c>
      <c r="I17" s="4">
        <f t="shared" si="1"/>
        <v>0.31999438754033954</v>
      </c>
      <c r="J17" s="4">
        <f>(H17/H6)</f>
        <v>5.9500319417000178E-4</v>
      </c>
      <c r="K17" s="4">
        <f t="shared" si="2"/>
        <v>0.91633780584056823</v>
      </c>
      <c r="L17" s="4">
        <f t="shared" si="3"/>
        <v>-7.0971508608023065E-2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SUM(C19:C21)</f>
        <v>27487.25</v>
      </c>
      <c r="D18" s="7">
        <f>SUM(D19:D21)</f>
        <v>7665.68</v>
      </c>
      <c r="E18" s="8">
        <f t="shared" si="0"/>
        <v>0.27888129951159174</v>
      </c>
      <c r="F18" s="8">
        <f>(D18/D6)</f>
        <v>2.2650123014862536E-2</v>
      </c>
      <c r="G18" s="7">
        <f t="shared" ref="G18:H18" si="4">SUM(G19:G21)</f>
        <v>21111.82</v>
      </c>
      <c r="H18" s="7">
        <f t="shared" si="4"/>
        <v>7020.69</v>
      </c>
      <c r="I18" s="8">
        <f t="shared" si="1"/>
        <v>0.33254783339380495</v>
      </c>
      <c r="J18" s="8">
        <f>(H18/H6)</f>
        <v>1.8316815641837191E-2</v>
      </c>
      <c r="K18" s="8">
        <f t="shared" si="2"/>
        <v>1.0918698874327168</v>
      </c>
      <c r="L18" s="15">
        <f t="shared" si="3"/>
        <v>-5.3666533882213208E-2</v>
      </c>
    </row>
    <row r="19" spans="1:12" s="13" customFormat="1" ht="41.1" customHeight="1" x14ac:dyDescent="0.2">
      <c r="A19" s="1" t="s">
        <v>38</v>
      </c>
      <c r="B19" s="2" t="s">
        <v>39</v>
      </c>
      <c r="C19" s="3">
        <v>10692.6</v>
      </c>
      <c r="D19" s="3">
        <v>3089</v>
      </c>
      <c r="E19" s="4">
        <f t="shared" si="0"/>
        <v>0.28889138282550547</v>
      </c>
      <c r="F19" s="4">
        <f>(D19/D6)</f>
        <v>9.1272046306277287E-3</v>
      </c>
      <c r="G19" s="3">
        <v>7028.05</v>
      </c>
      <c r="H19" s="3">
        <v>2508.4499999999998</v>
      </c>
      <c r="I19" s="4">
        <f t="shared" si="1"/>
        <v>0.35691977148711235</v>
      </c>
      <c r="J19" s="4">
        <f>(H19/H6)</f>
        <v>6.5444872507925142E-3</v>
      </c>
      <c r="K19" s="4">
        <f t="shared" si="2"/>
        <v>1.231437740437322</v>
      </c>
      <c r="L19" s="14">
        <f t="shared" si="3"/>
        <v>-6.8028388661606876E-2</v>
      </c>
    </row>
    <row r="20" spans="1:12" s="13" customFormat="1" ht="21" customHeight="1" x14ac:dyDescent="0.2">
      <c r="A20" s="1" t="s">
        <v>40</v>
      </c>
      <c r="B20" s="2" t="s">
        <v>41</v>
      </c>
      <c r="C20" s="3">
        <v>16737.650000000001</v>
      </c>
      <c r="D20" s="3">
        <v>4576.68</v>
      </c>
      <c r="E20" s="4">
        <f t="shared" si="0"/>
        <v>0.27343623507481635</v>
      </c>
      <c r="F20" s="4">
        <f>(D20/D6)</f>
        <v>1.3522918384234807E-2</v>
      </c>
      <c r="G20" s="3">
        <v>14083.77</v>
      </c>
      <c r="H20" s="3">
        <v>4512.24</v>
      </c>
      <c r="I20" s="4">
        <f t="shared" si="1"/>
        <v>0.32038580578921694</v>
      </c>
      <c r="J20" s="4">
        <f>(H20/H6)</f>
        <v>1.1772328391044674E-2</v>
      </c>
      <c r="K20" s="4">
        <f t="shared" si="2"/>
        <v>1.0142811552576991</v>
      </c>
      <c r="L20" s="4">
        <f t="shared" si="3"/>
        <v>-4.694957071440059E-2</v>
      </c>
    </row>
    <row r="21" spans="1:12" s="13" customFormat="1" ht="36.75" customHeight="1" x14ac:dyDescent="0.2">
      <c r="A21" s="1" t="s">
        <v>109</v>
      </c>
      <c r="B21" s="2">
        <v>314</v>
      </c>
      <c r="C21" s="3">
        <v>57</v>
      </c>
      <c r="D21" s="3"/>
      <c r="E21" s="4"/>
      <c r="F21" s="4"/>
      <c r="G21" s="3"/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42</v>
      </c>
      <c r="B22" s="6" t="s">
        <v>43</v>
      </c>
      <c r="C22" s="7">
        <f>SUM(C23:C27)</f>
        <v>85553.94</v>
      </c>
      <c r="D22" s="7">
        <f>SUM(D23:D27)</f>
        <v>12244.91</v>
      </c>
      <c r="E22" s="8">
        <f t="shared" si="0"/>
        <v>0.14312502732194449</v>
      </c>
      <c r="F22" s="8">
        <f>(D22/D6)</f>
        <v>3.6180575996639618E-2</v>
      </c>
      <c r="G22" s="7">
        <f>SUM(G23:G27)</f>
        <v>84134.540000000008</v>
      </c>
      <c r="H22" s="7">
        <f>SUM(H23:H27)</f>
        <v>16019.929999999998</v>
      </c>
      <c r="I22" s="8">
        <f t="shared" si="1"/>
        <v>0.19040848146314221</v>
      </c>
      <c r="J22" s="8">
        <f>(H22/H6)</f>
        <v>4.1795621855563604E-2</v>
      </c>
      <c r="K22" s="8">
        <f t="shared" si="2"/>
        <v>0.76435477558266496</v>
      </c>
      <c r="L22" s="15">
        <f t="shared" si="3"/>
        <v>-4.7283454141197723E-2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17225.2</v>
      </c>
      <c r="D23" s="3">
        <v>2067.88</v>
      </c>
      <c r="E23" s="4">
        <f t="shared" si="0"/>
        <v>0.12004969463344403</v>
      </c>
      <c r="F23" s="4">
        <f>(D23/D6)</f>
        <v>6.1100563002856809E-3</v>
      </c>
      <c r="G23" s="3">
        <v>19344.349999999999</v>
      </c>
      <c r="H23" s="3">
        <v>4956.33</v>
      </c>
      <c r="I23" s="4">
        <f t="shared" si="1"/>
        <v>0.25621589766520975</v>
      </c>
      <c r="J23" s="4">
        <f>(H23/H6)</f>
        <v>1.2930948791373345E-2</v>
      </c>
      <c r="K23" s="4">
        <f t="shared" si="2"/>
        <v>0.41721999947541832</v>
      </c>
      <c r="L23" s="14">
        <f t="shared" si="3"/>
        <v>-0.13616620303176571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9345.7000000000007</v>
      </c>
      <c r="D24" s="3">
        <v>4411.92</v>
      </c>
      <c r="E24" s="4">
        <f>(D24/C25)</f>
        <v>9.2584229673489879E-2</v>
      </c>
      <c r="F24" s="4">
        <f>(D24/D6)</f>
        <v>1.3036094740679537E-2</v>
      </c>
      <c r="G24" s="3">
        <v>8828.17</v>
      </c>
      <c r="H24" s="3">
        <v>3957.48</v>
      </c>
      <c r="I24" s="4">
        <f t="shared" si="1"/>
        <v>0.44827863532306245</v>
      </c>
      <c r="J24" s="4">
        <f>(H24/H6)</f>
        <v>1.032497255487108E-2</v>
      </c>
      <c r="K24" s="4">
        <f t="shared" si="2"/>
        <v>1.1148306498074532</v>
      </c>
      <c r="L24" s="14">
        <f t="shared" si="3"/>
        <v>-0.35569440564957255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47653.04</v>
      </c>
      <c r="D25" s="3">
        <v>2516.77</v>
      </c>
      <c r="E25" s="4" t="e">
        <f>(D25/#REF!)</f>
        <v>#REF!</v>
      </c>
      <c r="F25" s="4">
        <f>(D25/D6)</f>
        <v>7.4364113946989155E-3</v>
      </c>
      <c r="G25" s="3">
        <v>43801.73</v>
      </c>
      <c r="H25" s="3">
        <v>4237.3999999999996</v>
      </c>
      <c r="I25" s="4">
        <f t="shared" si="1"/>
        <v>9.6740471209698781E-2</v>
      </c>
      <c r="J25" s="4">
        <f>(H25/H6)</f>
        <v>1.1055277273419123E-2</v>
      </c>
      <c r="K25" s="4">
        <f t="shared" si="2"/>
        <v>0.59394203993014594</v>
      </c>
      <c r="L25" s="4" t="e">
        <f t="shared" si="3"/>
        <v>#REF!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564</v>
      </c>
      <c r="D26" s="3">
        <v>132.44999999999999</v>
      </c>
      <c r="E26" s="4">
        <f t="shared" si="0"/>
        <v>0.23484042553191486</v>
      </c>
      <c r="F26" s="4">
        <f>(D26/D6)</f>
        <v>3.9135586057838868E-4</v>
      </c>
      <c r="G26" s="3">
        <v>780.94</v>
      </c>
      <c r="H26" s="3">
        <v>127.63</v>
      </c>
      <c r="I26" s="4">
        <f t="shared" si="1"/>
        <v>0.16343124951980945</v>
      </c>
      <c r="J26" s="4">
        <f>(H26/H6)</f>
        <v>3.3298367829482294E-4</v>
      </c>
      <c r="K26" s="4">
        <f t="shared" si="2"/>
        <v>1.0377654156546265</v>
      </c>
      <c r="L26" s="4">
        <f t="shared" si="3"/>
        <v>7.1409176012105419E-2</v>
      </c>
    </row>
    <row r="27" spans="1:12" s="13" customFormat="1" ht="21" customHeight="1" x14ac:dyDescent="0.2">
      <c r="A27" s="1" t="s">
        <v>52</v>
      </c>
      <c r="B27" s="2" t="s">
        <v>53</v>
      </c>
      <c r="C27" s="3">
        <v>10766</v>
      </c>
      <c r="D27" s="3">
        <v>3115.89</v>
      </c>
      <c r="E27" s="4">
        <f t="shared" si="0"/>
        <v>0.28941946869775215</v>
      </c>
      <c r="F27" s="4">
        <f>(D27/D6)</f>
        <v>9.206657700397098E-3</v>
      </c>
      <c r="G27" s="3">
        <v>11379.35</v>
      </c>
      <c r="H27" s="3">
        <v>2741.09</v>
      </c>
      <c r="I27" s="4">
        <f t="shared" si="1"/>
        <v>0.24088282722651119</v>
      </c>
      <c r="J27" s="4">
        <f>(H27/H6)</f>
        <v>7.1514395576052362E-3</v>
      </c>
      <c r="K27" s="4">
        <f t="shared" si="2"/>
        <v>1.1367339270144357</v>
      </c>
      <c r="L27" s="4">
        <f t="shared" si="3"/>
        <v>4.8536641471240954E-2</v>
      </c>
    </row>
    <row r="28" spans="1:12" s="13" customFormat="1" ht="21" customHeight="1" x14ac:dyDescent="0.2">
      <c r="A28" s="5" t="s">
        <v>54</v>
      </c>
      <c r="B28" s="6" t="s">
        <v>55</v>
      </c>
      <c r="C28" s="7">
        <f>SUM(C29:C32)</f>
        <v>86588.93</v>
      </c>
      <c r="D28" s="7">
        <f>SUM(D29:D32)</f>
        <v>15810.82</v>
      </c>
      <c r="E28" s="8">
        <f t="shared" si="0"/>
        <v>0.18259632033794621</v>
      </c>
      <c r="F28" s="8">
        <f>(D28/D6)</f>
        <v>4.6716927652321626E-2</v>
      </c>
      <c r="G28" s="7">
        <f>SUM(G29:G32)</f>
        <v>80971.549999999988</v>
      </c>
      <c r="H28" s="7">
        <f>SUM(H29:H32)</f>
        <v>10752.29</v>
      </c>
      <c r="I28" s="8">
        <f t="shared" si="1"/>
        <v>0.13279096176373062</v>
      </c>
      <c r="J28" s="8">
        <f>(H28/H6)</f>
        <v>2.8052472571438083E-2</v>
      </c>
      <c r="K28" s="8">
        <f t="shared" si="2"/>
        <v>1.4704607111601342</v>
      </c>
      <c r="L28" s="8">
        <f t="shared" si="3"/>
        <v>4.9805358574215586E-2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7979.89</v>
      </c>
      <c r="D29" s="3">
        <v>369.15</v>
      </c>
      <c r="E29" s="4">
        <f t="shared" si="0"/>
        <v>4.6260036165912059E-2</v>
      </c>
      <c r="F29" s="4">
        <f>(D29/D6)</f>
        <v>1.0907437971499599E-3</v>
      </c>
      <c r="G29" s="3">
        <v>17395.38</v>
      </c>
      <c r="H29" s="3">
        <v>1429.25</v>
      </c>
      <c r="I29" s="4">
        <f t="shared" si="1"/>
        <v>8.2162620189958485E-2</v>
      </c>
      <c r="J29" s="4">
        <f>(H29/H6)</f>
        <v>3.7288797477307506E-3</v>
      </c>
      <c r="K29" s="4">
        <f t="shared" si="2"/>
        <v>0.25828231589994749</v>
      </c>
      <c r="L29" s="4">
        <f t="shared" si="3"/>
        <v>-3.5902584024046426E-2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30563.39</v>
      </c>
      <c r="D30" s="3">
        <v>7065.43</v>
      </c>
      <c r="E30" s="4">
        <f t="shared" si="0"/>
        <v>0.23117298179292287</v>
      </c>
      <c r="F30" s="4">
        <f>(D30/D6)</f>
        <v>2.0876537848292676E-2</v>
      </c>
      <c r="G30" s="3">
        <v>15409.69</v>
      </c>
      <c r="H30" s="3">
        <v>1229.3800000000001</v>
      </c>
      <c r="I30" s="4">
        <f t="shared" si="1"/>
        <v>7.9779671103052688E-2</v>
      </c>
      <c r="J30" s="4">
        <f>(H30/H6)</f>
        <v>3.2074236027743439E-3</v>
      </c>
      <c r="K30" s="4">
        <f t="shared" si="2"/>
        <v>5.7471489693992091</v>
      </c>
      <c r="L30" s="4">
        <f t="shared" si="3"/>
        <v>0.15139331068987016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36254.28</v>
      </c>
      <c r="D31" s="3">
        <v>5124.87</v>
      </c>
      <c r="E31" s="4">
        <f t="shared" si="0"/>
        <v>0.14135903402301742</v>
      </c>
      <c r="F31" s="4">
        <f>(D31/D6)</f>
        <v>1.5142679571176798E-2</v>
      </c>
      <c r="G31" s="3">
        <v>37984.58</v>
      </c>
      <c r="H31" s="3">
        <v>5448.14</v>
      </c>
      <c r="I31" s="4">
        <f t="shared" si="1"/>
        <v>0.14343030777225915</v>
      </c>
      <c r="J31" s="4">
        <f>(H31/H6)</f>
        <v>1.4214069553123536E-2</v>
      </c>
      <c r="K31" s="4">
        <f t="shared" si="2"/>
        <v>0.94066415327065744</v>
      </c>
      <c r="L31" s="14">
        <f t="shared" si="3"/>
        <v>-2.0712737492417366E-3</v>
      </c>
    </row>
    <row r="32" spans="1:12" s="13" customFormat="1" ht="21" customHeight="1" x14ac:dyDescent="0.2">
      <c r="A32" s="1" t="s">
        <v>62</v>
      </c>
      <c r="B32" s="2" t="s">
        <v>63</v>
      </c>
      <c r="C32" s="3">
        <v>11791.37</v>
      </c>
      <c r="D32" s="3">
        <v>3251.37</v>
      </c>
      <c r="E32" s="4">
        <f t="shared" si="0"/>
        <v>0.27574149568709994</v>
      </c>
      <c r="F32" s="4">
        <f>(D32/D6)</f>
        <v>9.6069664357021946E-3</v>
      </c>
      <c r="G32" s="3">
        <v>10181.9</v>
      </c>
      <c r="H32" s="3">
        <v>2645.52</v>
      </c>
      <c r="I32" s="4">
        <f t="shared" si="1"/>
        <v>0.25982576925721135</v>
      </c>
      <c r="J32" s="4">
        <f>(H32/H6)</f>
        <v>6.9020996678094493E-3</v>
      </c>
      <c r="K32" s="4">
        <f t="shared" si="2"/>
        <v>1.229009797695727</v>
      </c>
      <c r="L32" s="14">
        <f t="shared" si="3"/>
        <v>1.5915726429888588E-2</v>
      </c>
    </row>
    <row r="33" spans="1:12" s="13" customFormat="1" ht="21" customHeight="1" x14ac:dyDescent="0.2">
      <c r="A33" s="16" t="s">
        <v>104</v>
      </c>
      <c r="B33" s="17">
        <v>600</v>
      </c>
      <c r="C33" s="7">
        <f>SUM(C34)</f>
        <v>0</v>
      </c>
      <c r="D33" s="7">
        <f>SUM(D34)</f>
        <v>0</v>
      </c>
      <c r="E33" s="4" t="e">
        <f t="shared" si="0"/>
        <v>#DIV/0!</v>
      </c>
      <c r="F33" s="4">
        <f>(D33/D7)</f>
        <v>0</v>
      </c>
      <c r="G33" s="7">
        <f>SUM(G34)</f>
        <v>500</v>
      </c>
      <c r="H33" s="7">
        <f>SUM(H34)</f>
        <v>0</v>
      </c>
      <c r="I33" s="4">
        <f t="shared" si="1"/>
        <v>0</v>
      </c>
      <c r="J33" s="4">
        <f>(H33/H7)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1" t="s">
        <v>105</v>
      </c>
      <c r="B34" s="2">
        <v>603</v>
      </c>
      <c r="C34" s="3"/>
      <c r="D34" s="3"/>
      <c r="E34" s="4" t="e">
        <f t="shared" si="0"/>
        <v>#DIV/0!</v>
      </c>
      <c r="F34" s="4">
        <f>(D34/D8)</f>
        <v>0</v>
      </c>
      <c r="G34" s="3">
        <v>500</v>
      </c>
      <c r="H34" s="3"/>
      <c r="I34" s="4">
        <f t="shared" si="1"/>
        <v>0</v>
      </c>
      <c r="J34" s="4">
        <f>(H34/H8)</f>
        <v>0</v>
      </c>
      <c r="K34" s="4" t="e">
        <f t="shared" si="2"/>
        <v>#DIV/0!</v>
      </c>
      <c r="L34" s="14" t="e">
        <f t="shared" si="3"/>
        <v>#DIV/0!</v>
      </c>
    </row>
    <row r="35" spans="1:12" s="13" customFormat="1" ht="21" customHeight="1" x14ac:dyDescent="0.2">
      <c r="A35" s="5" t="s">
        <v>64</v>
      </c>
      <c r="B35" s="6" t="s">
        <v>65</v>
      </c>
      <c r="C35" s="7">
        <f>SUM(C36:C39)</f>
        <v>681237.1100000001</v>
      </c>
      <c r="D35" s="7">
        <f>SUM(D36:D39)</f>
        <v>208870.59000000003</v>
      </c>
      <c r="E35" s="8">
        <f t="shared" si="0"/>
        <v>0.3066048324936379</v>
      </c>
      <c r="F35" s="8">
        <f>(D35/D6)</f>
        <v>0.61715915061506832</v>
      </c>
      <c r="G35" s="7">
        <f>SUM(G36:G39)</f>
        <v>576770.34</v>
      </c>
      <c r="H35" s="7">
        <f>SUM(H36:H39)</f>
        <v>253464.86</v>
      </c>
      <c r="I35" s="8">
        <f t="shared" si="1"/>
        <v>0.43945543385604746</v>
      </c>
      <c r="J35" s="8">
        <f>(H35/H6)</f>
        <v>0.66128387840854297</v>
      </c>
      <c r="K35" s="8">
        <f t="shared" si="2"/>
        <v>0.82406133142085269</v>
      </c>
      <c r="L35" s="15">
        <f t="shared" si="3"/>
        <v>-0.13285060136240956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174635.31</v>
      </c>
      <c r="D36" s="3">
        <v>55719.89</v>
      </c>
      <c r="E36" s="4">
        <f t="shared" ref="E36:E55" si="5">(D36/C36)</f>
        <v>0.31906428316243718</v>
      </c>
      <c r="F36" s="4">
        <f>(D36/D6)</f>
        <v>0.16463801813728315</v>
      </c>
      <c r="G36" s="3">
        <v>154497.91</v>
      </c>
      <c r="H36" s="3">
        <v>59882.96</v>
      </c>
      <c r="I36" s="4">
        <f t="shared" ref="I36:I55" si="6">(H36/G36)</f>
        <v>0.38759721733452573</v>
      </c>
      <c r="J36" s="4">
        <f>(H36/H6)</f>
        <v>0.15623323895621524</v>
      </c>
      <c r="K36" s="4">
        <f t="shared" ref="K36:K55" si="7">(D36/H36)</f>
        <v>0.93047988943766302</v>
      </c>
      <c r="L36" s="14">
        <f t="shared" ref="L36:L55" si="8">(E36-I36)</f>
        <v>-6.8532934172088555E-2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417367.5</v>
      </c>
      <c r="D37" s="3">
        <v>127851.18</v>
      </c>
      <c r="E37" s="4">
        <f t="shared" si="5"/>
        <v>0.30632758899530987</v>
      </c>
      <c r="F37" s="4">
        <f>(D37/D6)</f>
        <v>0.37776752415902209</v>
      </c>
      <c r="G37" s="3">
        <v>338217.29</v>
      </c>
      <c r="H37" s="3">
        <v>170631.76</v>
      </c>
      <c r="I37" s="4">
        <f t="shared" si="6"/>
        <v>0.50450336232071402</v>
      </c>
      <c r="J37" s="4">
        <f>(H37/H6)</f>
        <v>0.44517426215403466</v>
      </c>
      <c r="K37" s="4">
        <f t="shared" si="7"/>
        <v>0.74928125924505484</v>
      </c>
      <c r="L37" s="14">
        <f t="shared" si="8"/>
        <v>-0.19817577332540415</v>
      </c>
    </row>
    <row r="38" spans="1:12" s="13" customFormat="1" ht="21" customHeight="1" x14ac:dyDescent="0.2">
      <c r="A38" s="1" t="s">
        <v>102</v>
      </c>
      <c r="B38" s="2">
        <v>703</v>
      </c>
      <c r="C38" s="3">
        <v>26345.16</v>
      </c>
      <c r="D38" s="3">
        <v>8546.16</v>
      </c>
      <c r="E38" s="4">
        <f t="shared" si="5"/>
        <v>0.32439203254032239</v>
      </c>
      <c r="F38" s="4"/>
      <c r="G38" s="3">
        <v>20841.66</v>
      </c>
      <c r="H38" s="3">
        <v>7497.11</v>
      </c>
      <c r="I38" s="4">
        <f t="shared" si="6"/>
        <v>0.35971750810636005</v>
      </c>
      <c r="J38" s="4">
        <f>(H38/H7)</f>
        <v>0.1818187329964267</v>
      </c>
      <c r="K38" s="4">
        <f t="shared" si="7"/>
        <v>1.1399272519677583</v>
      </c>
      <c r="L38" s="14">
        <f t="shared" si="8"/>
        <v>-3.5325475566037656E-2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62889.14</v>
      </c>
      <c r="D39" s="3">
        <v>16753.36</v>
      </c>
      <c r="E39" s="4">
        <f t="shared" si="5"/>
        <v>0.2663951200477539</v>
      </c>
      <c r="F39" s="4">
        <f>(D39/D6)</f>
        <v>4.950189218859611E-2</v>
      </c>
      <c r="G39" s="3">
        <v>63213.48</v>
      </c>
      <c r="H39" s="3">
        <v>15453.03</v>
      </c>
      <c r="I39" s="4">
        <f t="shared" si="6"/>
        <v>0.24445782766587126</v>
      </c>
      <c r="J39" s="4">
        <f>(H39/H6)</f>
        <v>4.0316593043957127E-2</v>
      </c>
      <c r="K39" s="4">
        <f t="shared" si="7"/>
        <v>1.0841472513804735</v>
      </c>
      <c r="L39" s="14">
        <f t="shared" si="8"/>
        <v>2.1937292381882634E-2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122123.31999999999</v>
      </c>
      <c r="D40" s="7">
        <f>SUM(D41:D43)</f>
        <v>40621.440000000002</v>
      </c>
      <c r="E40" s="8">
        <f t="shared" si="5"/>
        <v>0.33262639764461044</v>
      </c>
      <c r="F40" s="8">
        <f>(D40/D6)</f>
        <v>0.12002596156386094</v>
      </c>
      <c r="G40" s="7">
        <f>SUM(G41:G43)</f>
        <v>107456.15</v>
      </c>
      <c r="H40" s="7">
        <f>SUM(H41:H43)</f>
        <v>40988.47</v>
      </c>
      <c r="I40" s="8">
        <f t="shared" si="6"/>
        <v>0.38144368656424044</v>
      </c>
      <c r="J40" s="8">
        <f>(H40/H6)</f>
        <v>0.10693795744164383</v>
      </c>
      <c r="K40" s="8">
        <f t="shared" si="7"/>
        <v>0.99104553060897371</v>
      </c>
      <c r="L40" s="15">
        <f t="shared" si="8"/>
        <v>-4.8817288919629998E-2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81203.12</v>
      </c>
      <c r="D41" s="3">
        <v>27068.57</v>
      </c>
      <c r="E41" s="4">
        <f t="shared" si="5"/>
        <v>0.33334396510872982</v>
      </c>
      <c r="F41" s="4">
        <f>(D41/D6)</f>
        <v>7.998069842941756E-2</v>
      </c>
      <c r="G41" s="3">
        <v>76638.929999999993</v>
      </c>
      <c r="H41" s="3">
        <v>28641.439999999999</v>
      </c>
      <c r="I41" s="4">
        <f t="shared" si="6"/>
        <v>0.37371920510894402</v>
      </c>
      <c r="J41" s="4">
        <f>(H41/H6)</f>
        <v>7.472484559163578E-2</v>
      </c>
      <c r="K41" s="4">
        <f t="shared" si="7"/>
        <v>0.94508411588244168</v>
      </c>
      <c r="L41" s="14">
        <f t="shared" si="8"/>
        <v>-4.0375240000214196E-2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759.7</v>
      </c>
      <c r="D42" s="3">
        <v>121.38</v>
      </c>
      <c r="E42" s="4">
        <f t="shared" si="5"/>
        <v>0.15977359484006842</v>
      </c>
      <c r="F42" s="4">
        <f>(D42/D6)</f>
        <v>3.5864684301249391E-4</v>
      </c>
      <c r="G42" s="3">
        <v>451</v>
      </c>
      <c r="H42" s="3">
        <v>134.16</v>
      </c>
      <c r="I42" s="4">
        <f t="shared" si="6"/>
        <v>0.29747228381374724</v>
      </c>
      <c r="J42" s="4">
        <f>(H42/H6)</f>
        <v>3.5002029522865667E-4</v>
      </c>
      <c r="K42" s="4">
        <f t="shared" si="7"/>
        <v>0.90474060822898028</v>
      </c>
      <c r="L42" s="14">
        <f t="shared" si="8"/>
        <v>-0.13769868897367882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40160.5</v>
      </c>
      <c r="D43" s="3">
        <v>13431.49</v>
      </c>
      <c r="E43" s="4">
        <f t="shared" si="5"/>
        <v>0.33444528828077341</v>
      </c>
      <c r="F43" s="4">
        <f>(D43/D6)</f>
        <v>3.9686616291430894E-2</v>
      </c>
      <c r="G43" s="3">
        <v>30366.22</v>
      </c>
      <c r="H43" s="3">
        <v>12212.87</v>
      </c>
      <c r="I43" s="4">
        <f t="shared" si="6"/>
        <v>0.40218604752254317</v>
      </c>
      <c r="J43" s="4">
        <f>(H43/H6)</f>
        <v>3.1863091554779399E-2</v>
      </c>
      <c r="K43" s="4">
        <f t="shared" si="7"/>
        <v>1.0997816238116018</v>
      </c>
      <c r="L43" s="14">
        <f t="shared" si="8"/>
        <v>-6.7740759241769755E-2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24990.899999999998</v>
      </c>
      <c r="D44" s="7">
        <f>SUM(D45:D48)</f>
        <v>5252.0300000000007</v>
      </c>
      <c r="E44" s="8">
        <f t="shared" si="5"/>
        <v>0.21015769740185433</v>
      </c>
      <c r="F44" s="8">
        <f>(D44/D6)</f>
        <v>1.5518404835285127E-2</v>
      </c>
      <c r="G44" s="7">
        <f>SUM(G45:G48)</f>
        <v>35596.119999999995</v>
      </c>
      <c r="H44" s="7">
        <f>SUM(H45:H48)</f>
        <v>10487</v>
      </c>
      <c r="I44" s="8">
        <f t="shared" si="6"/>
        <v>0.29461076094810335</v>
      </c>
      <c r="J44" s="8">
        <f>(H44/H6)</f>
        <v>2.7360337179956191E-2</v>
      </c>
      <c r="K44" s="8">
        <f t="shared" si="7"/>
        <v>0.50081338800419573</v>
      </c>
      <c r="L44" s="8">
        <f t="shared" si="8"/>
        <v>-8.4453063546249013E-2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6000</v>
      </c>
      <c r="D45" s="3">
        <v>2743.42</v>
      </c>
      <c r="E45" s="4">
        <f t="shared" si="5"/>
        <v>0.45723666666666668</v>
      </c>
      <c r="F45" s="4">
        <f>(D45/D6)</f>
        <v>8.1061041527215032E-3</v>
      </c>
      <c r="G45" s="3">
        <v>8453.6</v>
      </c>
      <c r="H45" s="3">
        <v>1736.99</v>
      </c>
      <c r="I45" s="4">
        <f t="shared" si="6"/>
        <v>0.20547340777893441</v>
      </c>
      <c r="J45" s="4">
        <f>(H45/H6)</f>
        <v>4.531766194165357E-3</v>
      </c>
      <c r="K45" s="4">
        <f t="shared" si="7"/>
        <v>1.5794103592997082</v>
      </c>
      <c r="L45" s="4">
        <f t="shared" si="8"/>
        <v>0.25176325888773227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2470</v>
      </c>
      <c r="D46" s="3">
        <v>1186.51</v>
      </c>
      <c r="E46" s="4">
        <f t="shared" si="5"/>
        <v>0.48036842105263156</v>
      </c>
      <c r="F46" s="4">
        <f>(D46/D6)</f>
        <v>3.5058334627018797E-3</v>
      </c>
      <c r="G46" s="3">
        <v>5480.76</v>
      </c>
      <c r="H46" s="3">
        <v>797.43</v>
      </c>
      <c r="I46" s="4">
        <f t="shared" si="6"/>
        <v>0.14549624504630743</v>
      </c>
      <c r="J46" s="4">
        <f>(H46/H6)</f>
        <v>2.0804761778785603E-3</v>
      </c>
      <c r="K46" s="4">
        <f t="shared" si="7"/>
        <v>1.4879174347591639</v>
      </c>
      <c r="L46" s="4">
        <f t="shared" si="8"/>
        <v>0.33487217600632413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15443.6</v>
      </c>
      <c r="D47" s="3">
        <v>989.67</v>
      </c>
      <c r="E47" s="4">
        <f t="shared" si="5"/>
        <v>6.4082856328835244E-2</v>
      </c>
      <c r="F47" s="4">
        <f>(D47/D6)</f>
        <v>2.9242216273206033E-3</v>
      </c>
      <c r="G47" s="3">
        <v>20820.259999999998</v>
      </c>
      <c r="H47" s="3">
        <v>7692.08</v>
      </c>
      <c r="I47" s="4">
        <f t="shared" si="6"/>
        <v>0.36945167831717762</v>
      </c>
      <c r="J47" s="4">
        <f>(H47/H6)</f>
        <v>2.0068456414150605E-2</v>
      </c>
      <c r="K47" s="4">
        <f t="shared" si="7"/>
        <v>0.12866090836288754</v>
      </c>
      <c r="L47" s="14">
        <f t="shared" si="8"/>
        <v>-0.30536882198834236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1077.3</v>
      </c>
      <c r="D48" s="3">
        <v>332.43</v>
      </c>
      <c r="E48" s="4">
        <f t="shared" si="5"/>
        <v>0.30857699805068228</v>
      </c>
      <c r="F48" s="4">
        <f>(D48/D6)</f>
        <v>9.822455925411382E-4</v>
      </c>
      <c r="G48" s="3">
        <v>841.5</v>
      </c>
      <c r="H48" s="3">
        <v>260.5</v>
      </c>
      <c r="I48" s="4">
        <f t="shared" si="6"/>
        <v>0.30956625074272132</v>
      </c>
      <c r="J48" s="4">
        <f>(H48/H6)</f>
        <v>6.7963839376166562E-4</v>
      </c>
      <c r="K48" s="4">
        <f t="shared" si="7"/>
        <v>1.2761228406909788</v>
      </c>
      <c r="L48" s="14">
        <f t="shared" si="8"/>
        <v>-9.8925269203903321E-4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SUM(C50:C51)</f>
        <v>3860</v>
      </c>
      <c r="D49" s="7">
        <f>SUM(D50:D51)</f>
        <v>2032.84</v>
      </c>
      <c r="E49" s="8">
        <f t="shared" si="5"/>
        <v>0.52664248704663208</v>
      </c>
      <c r="F49" s="8">
        <f>(D49/D6)</f>
        <v>6.0065220658223608E-3</v>
      </c>
      <c r="G49" s="7">
        <f>SUM(G50:G51)</f>
        <v>4197.4799999999996</v>
      </c>
      <c r="H49" s="7">
        <f>SUM(H50:H51)</f>
        <v>2115.65</v>
      </c>
      <c r="I49" s="8">
        <f t="shared" si="6"/>
        <v>0.50402860764077506</v>
      </c>
      <c r="J49" s="8">
        <f>(H49/H6)</f>
        <v>5.519681258202948E-3</v>
      </c>
      <c r="K49" s="8">
        <f t="shared" si="7"/>
        <v>0.96085836504147648</v>
      </c>
      <c r="L49" s="15">
        <f t="shared" si="8"/>
        <v>2.2613879405857018E-2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2699.5</v>
      </c>
      <c r="D50" s="3">
        <v>1481.6</v>
      </c>
      <c r="E50" s="4">
        <f t="shared" si="5"/>
        <v>0.54884237821818849</v>
      </c>
      <c r="F50" s="4">
        <f>(D50/D6)</f>
        <v>4.3777489092709752E-3</v>
      </c>
      <c r="G50" s="3">
        <v>2281</v>
      </c>
      <c r="H50" s="3">
        <v>1534.69</v>
      </c>
      <c r="I50" s="4">
        <f t="shared" si="6"/>
        <v>0.6728145550197282</v>
      </c>
      <c r="J50" s="4">
        <f>(H50/H6)</f>
        <v>4.0039702361692542E-3</v>
      </c>
      <c r="K50" s="4">
        <f t="shared" si="7"/>
        <v>0.96540669451159511</v>
      </c>
      <c r="L50" s="4">
        <f t="shared" si="8"/>
        <v>-0.12397217680153971</v>
      </c>
    </row>
    <row r="51" spans="1:12" s="13" customFormat="1" ht="21" customHeight="1" x14ac:dyDescent="0.2">
      <c r="A51" s="18" t="s">
        <v>106</v>
      </c>
      <c r="B51" s="2">
        <v>1103</v>
      </c>
      <c r="C51" s="3">
        <v>1160.5</v>
      </c>
      <c r="D51" s="3">
        <v>551.24</v>
      </c>
      <c r="E51" s="4">
        <f t="shared" si="5"/>
        <v>0.47500215424386039</v>
      </c>
      <c r="F51" s="4">
        <f>(D51/D7)</f>
        <v>1.2444104920211805E-2</v>
      </c>
      <c r="G51" s="3">
        <v>1916.48</v>
      </c>
      <c r="H51" s="3">
        <v>580.96</v>
      </c>
      <c r="I51" s="4">
        <f t="shared" si="6"/>
        <v>0.30313908832860248</v>
      </c>
      <c r="J51" s="4">
        <f>(H51/H7)</f>
        <v>1.4089350579303769E-2</v>
      </c>
      <c r="K51" s="4">
        <f t="shared" si="7"/>
        <v>0.94884329385844113</v>
      </c>
      <c r="L51" s="4">
        <f t="shared" si="8"/>
        <v>0.17186306591525791</v>
      </c>
    </row>
    <row r="52" spans="1:12" s="13" customFormat="1" ht="21" customHeight="1" x14ac:dyDescent="0.2">
      <c r="A52" s="5" t="s">
        <v>94</v>
      </c>
      <c r="B52" s="6" t="s">
        <v>95</v>
      </c>
      <c r="C52" s="7">
        <f>SUM(C53:C53)</f>
        <v>4343.5</v>
      </c>
      <c r="D52" s="7">
        <f>SUM(D53:D53)</f>
        <v>1430.56</v>
      </c>
      <c r="E52" s="8">
        <f t="shared" si="5"/>
        <v>0.3293565097271785</v>
      </c>
      <c r="F52" s="8">
        <f>(D52/D6)</f>
        <v>4.2269387686600206E-3</v>
      </c>
      <c r="G52" s="7">
        <f>SUM(G53:G53)</f>
        <v>3856.3</v>
      </c>
      <c r="H52" s="7">
        <f>SUM(H53:H53)</f>
        <v>976.73</v>
      </c>
      <c r="I52" s="8">
        <f t="shared" si="6"/>
        <v>0.25328164302569822</v>
      </c>
      <c r="J52" s="8">
        <f>(H52/H6)</f>
        <v>2.5482656750051118E-3</v>
      </c>
      <c r="K52" s="8">
        <f t="shared" si="7"/>
        <v>1.4646422245656425</v>
      </c>
      <c r="L52" s="15">
        <f t="shared" si="8"/>
        <v>7.6074866701480282E-2</v>
      </c>
    </row>
    <row r="53" spans="1:12" s="13" customFormat="1" ht="21" customHeight="1" x14ac:dyDescent="0.2">
      <c r="A53" s="1" t="s">
        <v>96</v>
      </c>
      <c r="B53" s="2" t="s">
        <v>97</v>
      </c>
      <c r="C53" s="3">
        <v>4343.5</v>
      </c>
      <c r="D53" s="3">
        <v>1430.56</v>
      </c>
      <c r="E53" s="4">
        <f t="shared" si="5"/>
        <v>0.3293565097271785</v>
      </c>
      <c r="F53" s="4">
        <f>(D53/D6)</f>
        <v>4.2269387686600206E-3</v>
      </c>
      <c r="G53" s="3">
        <v>3856.3</v>
      </c>
      <c r="H53" s="3">
        <v>976.73</v>
      </c>
      <c r="I53" s="4">
        <f t="shared" si="6"/>
        <v>0.25328164302569822</v>
      </c>
      <c r="J53" s="4">
        <f>(H53/H6)</f>
        <v>2.5482656750051118E-3</v>
      </c>
      <c r="K53" s="4">
        <f t="shared" si="7"/>
        <v>1.4646422245656425</v>
      </c>
      <c r="L53" s="4">
        <f t="shared" si="8"/>
        <v>7.6074866701480282E-2</v>
      </c>
    </row>
    <row r="54" spans="1:12" s="13" customFormat="1" ht="41.1" customHeight="1" x14ac:dyDescent="0.2">
      <c r="A54" s="5" t="s">
        <v>98</v>
      </c>
      <c r="B54" s="6" t="s">
        <v>99</v>
      </c>
      <c r="C54" s="7">
        <f>SUM(C55:C55)</f>
        <v>11</v>
      </c>
      <c r="D54" s="7">
        <f>SUM(D55:D55)</f>
        <v>3.65</v>
      </c>
      <c r="E54" s="8">
        <f t="shared" si="5"/>
        <v>0.33181818181818179</v>
      </c>
      <c r="F54" s="8">
        <f>(D54/D6)</f>
        <v>1.078481608992917E-5</v>
      </c>
      <c r="G54" s="7">
        <f>SUM(G55:G55)</f>
        <v>13.2</v>
      </c>
      <c r="H54" s="7">
        <f>SUM(H55:H55)</f>
        <v>4.4000000000000004</v>
      </c>
      <c r="I54" s="8">
        <f t="shared" si="6"/>
        <v>0.33333333333333337</v>
      </c>
      <c r="J54" s="8">
        <f>(H54/H6)</f>
        <v>1.1479496862001263E-5</v>
      </c>
      <c r="K54" s="8">
        <f t="shared" si="7"/>
        <v>0.82954545454545447</v>
      </c>
      <c r="L54" s="8">
        <f t="shared" si="8"/>
        <v>-1.5151515151515804E-3</v>
      </c>
    </row>
    <row r="55" spans="1:12" s="13" customFormat="1" ht="21" customHeight="1" x14ac:dyDescent="0.2">
      <c r="A55" s="1" t="s">
        <v>100</v>
      </c>
      <c r="B55" s="2" t="s">
        <v>101</v>
      </c>
      <c r="C55" s="3">
        <v>11</v>
      </c>
      <c r="D55" s="3">
        <v>3.65</v>
      </c>
      <c r="E55" s="4">
        <f t="shared" si="5"/>
        <v>0.33181818181818179</v>
      </c>
      <c r="F55" s="4">
        <f>(D55/D6)</f>
        <v>1.078481608992917E-5</v>
      </c>
      <c r="G55" s="3">
        <v>13.2</v>
      </c>
      <c r="H55" s="3">
        <v>4.4000000000000004</v>
      </c>
      <c r="I55" s="4">
        <f t="shared" si="6"/>
        <v>0.33333333333333337</v>
      </c>
      <c r="J55" s="4">
        <f>(H55/H6)</f>
        <v>1.1479496862001263E-5</v>
      </c>
      <c r="K55" s="4">
        <f t="shared" si="7"/>
        <v>0.82954545454545447</v>
      </c>
      <c r="L55" s="4">
        <f t="shared" si="8"/>
        <v>-1.5151515151515804E-3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2024-05-22T13:44:46Z</cp:lastPrinted>
  <dcterms:created xsi:type="dcterms:W3CDTF">2017-03-10T06:35:34Z</dcterms:created>
  <dcterms:modified xsi:type="dcterms:W3CDTF">2025-06-10T07:39:04Z</dcterms:modified>
</cp:coreProperties>
</file>