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октябр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Таблица!$C$6:$L$54</definedName>
  </definedNames>
  <calcPr calcId="162913"/>
</workbook>
</file>

<file path=xl/calcChain.xml><?xml version="1.0" encoding="utf-8"?>
<calcChain xmlns="http://schemas.openxmlformats.org/spreadsheetml/2006/main">
  <c r="H6" i="1" l="1"/>
  <c r="G6" i="1"/>
  <c r="D6" i="1"/>
  <c r="C6" i="1"/>
  <c r="F32" i="1"/>
  <c r="F31" i="1"/>
  <c r="E32" i="1"/>
  <c r="E31" i="1"/>
  <c r="D31" i="1" l="1"/>
  <c r="C31" i="1"/>
  <c r="H48" i="1"/>
  <c r="G48" i="1"/>
  <c r="D48" i="1"/>
  <c r="C48" i="1"/>
  <c r="E50" i="1"/>
  <c r="C51" i="1" l="1"/>
  <c r="D51" i="1"/>
  <c r="C53" i="1"/>
  <c r="D53" i="1"/>
  <c r="I36" i="1"/>
  <c r="K36" i="1" l="1"/>
  <c r="E36" i="1" l="1"/>
  <c r="L36" i="1" s="1"/>
  <c r="H53" i="1"/>
  <c r="H51" i="1"/>
  <c r="H43" i="1"/>
  <c r="H39" i="1"/>
  <c r="H33" i="1"/>
  <c r="H26" i="1"/>
  <c r="H20" i="1"/>
  <c r="H17" i="1"/>
  <c r="H15" i="1"/>
  <c r="H7" i="1"/>
  <c r="G53" i="1"/>
  <c r="G51" i="1"/>
  <c r="G43" i="1"/>
  <c r="G39" i="1"/>
  <c r="G33" i="1"/>
  <c r="G26" i="1"/>
  <c r="G20" i="1"/>
  <c r="G17" i="1"/>
  <c r="G15" i="1"/>
  <c r="G7" i="1"/>
  <c r="D43" i="1"/>
  <c r="D39" i="1"/>
  <c r="D33" i="1"/>
  <c r="D26" i="1"/>
  <c r="D20" i="1"/>
  <c r="D17" i="1"/>
  <c r="D15" i="1"/>
  <c r="D7" i="1"/>
  <c r="C43" i="1"/>
  <c r="C39" i="1"/>
  <c r="C33" i="1"/>
  <c r="C26" i="1"/>
  <c r="C20" i="1"/>
  <c r="C17" i="1"/>
  <c r="C15" i="1"/>
  <c r="C7" i="1"/>
  <c r="E54" i="1"/>
  <c r="E52" i="1"/>
  <c r="E49" i="1"/>
  <c r="E47" i="1"/>
  <c r="E46" i="1"/>
  <c r="E45" i="1"/>
  <c r="E44" i="1"/>
  <c r="E42" i="1"/>
  <c r="E41" i="1"/>
  <c r="E40" i="1"/>
  <c r="E38" i="1"/>
  <c r="E37" i="1"/>
  <c r="E35" i="1"/>
  <c r="E34" i="1"/>
  <c r="E30" i="1"/>
  <c r="E29" i="1"/>
  <c r="E28" i="1"/>
  <c r="E27" i="1"/>
  <c r="E25" i="1"/>
  <c r="E24" i="1"/>
  <c r="E23" i="1"/>
  <c r="E22" i="1"/>
  <c r="E21" i="1"/>
  <c r="E19" i="1"/>
  <c r="E18" i="1"/>
  <c r="E16" i="1"/>
  <c r="E14" i="1"/>
  <c r="E13" i="1"/>
  <c r="E12" i="1"/>
  <c r="E11" i="1"/>
  <c r="E10" i="1"/>
  <c r="E9" i="1"/>
  <c r="E8" i="1"/>
  <c r="I54" i="1"/>
  <c r="I52" i="1"/>
  <c r="I49" i="1"/>
  <c r="I47" i="1"/>
  <c r="I46" i="1"/>
  <c r="I45" i="1"/>
  <c r="I44" i="1"/>
  <c r="I42" i="1"/>
  <c r="I41" i="1"/>
  <c r="I40" i="1"/>
  <c r="I38" i="1"/>
  <c r="I37" i="1"/>
  <c r="I35" i="1"/>
  <c r="I34" i="1"/>
  <c r="I30" i="1"/>
  <c r="I29" i="1"/>
  <c r="I28" i="1"/>
  <c r="I27" i="1"/>
  <c r="I25" i="1"/>
  <c r="I24" i="1"/>
  <c r="I23" i="1"/>
  <c r="I22" i="1"/>
  <c r="I21" i="1"/>
  <c r="I19" i="1"/>
  <c r="I18" i="1"/>
  <c r="I16" i="1"/>
  <c r="I14" i="1"/>
  <c r="I13" i="1"/>
  <c r="I12" i="1"/>
  <c r="I11" i="1"/>
  <c r="I10" i="1"/>
  <c r="I9" i="1"/>
  <c r="I8" i="1"/>
  <c r="K54" i="1"/>
  <c r="K52" i="1"/>
  <c r="K49" i="1"/>
  <c r="K47" i="1"/>
  <c r="K46" i="1"/>
  <c r="K45" i="1"/>
  <c r="K44" i="1"/>
  <c r="K42" i="1"/>
  <c r="K41" i="1"/>
  <c r="K40" i="1"/>
  <c r="K38" i="1"/>
  <c r="K37" i="1"/>
  <c r="K35" i="1"/>
  <c r="K34" i="1"/>
  <c r="K30" i="1"/>
  <c r="K29" i="1"/>
  <c r="K28" i="1"/>
  <c r="K27" i="1"/>
  <c r="K25" i="1"/>
  <c r="K24" i="1"/>
  <c r="K23" i="1"/>
  <c r="K22" i="1"/>
  <c r="K21" i="1"/>
  <c r="K19" i="1"/>
  <c r="K18" i="1"/>
  <c r="K16" i="1"/>
  <c r="K14" i="1"/>
  <c r="K13" i="1"/>
  <c r="K12" i="1"/>
  <c r="K11" i="1"/>
  <c r="K10" i="1"/>
  <c r="K9" i="1"/>
  <c r="K8" i="1"/>
  <c r="F36" i="1" l="1"/>
  <c r="L9" i="1"/>
  <c r="J36" i="1"/>
  <c r="J53" i="1"/>
  <c r="F27" i="1"/>
  <c r="L11" i="1"/>
  <c r="L21" i="1"/>
  <c r="L29" i="1"/>
  <c r="K53" i="1"/>
  <c r="L24" i="1"/>
  <c r="L42" i="1"/>
  <c r="L16" i="1"/>
  <c r="L38" i="1"/>
  <c r="L28" i="1"/>
  <c r="L41" i="1"/>
  <c r="L46" i="1"/>
  <c r="L54" i="1"/>
  <c r="L19" i="1"/>
  <c r="L13" i="1"/>
  <c r="L14" i="1"/>
  <c r="L10" i="1"/>
  <c r="L47" i="1"/>
  <c r="L52" i="1"/>
  <c r="L49" i="1"/>
  <c r="L45" i="1"/>
  <c r="L44" i="1"/>
  <c r="L40" i="1"/>
  <c r="L37" i="1"/>
  <c r="L34" i="1"/>
  <c r="L30" i="1"/>
  <c r="L27" i="1"/>
  <c r="L25" i="1"/>
  <c r="L23" i="1"/>
  <c r="E53" i="1"/>
  <c r="K15" i="1"/>
  <c r="K7" i="1"/>
  <c r="E26" i="1"/>
  <c r="E15" i="1"/>
  <c r="I53" i="1"/>
  <c r="I51" i="1"/>
  <c r="K51" i="1"/>
  <c r="E51" i="1"/>
  <c r="I48" i="1"/>
  <c r="K48" i="1"/>
  <c r="E48" i="1"/>
  <c r="I43" i="1"/>
  <c r="K43" i="1"/>
  <c r="E43" i="1"/>
  <c r="I39" i="1"/>
  <c r="K39" i="1"/>
  <c r="E39" i="1"/>
  <c r="I33" i="1"/>
  <c r="K33" i="1"/>
  <c r="E33" i="1"/>
  <c r="I26" i="1"/>
  <c r="K26" i="1"/>
  <c r="I20" i="1"/>
  <c r="K20" i="1"/>
  <c r="E20" i="1"/>
  <c r="I17" i="1"/>
  <c r="K17" i="1"/>
  <c r="E17" i="1"/>
  <c r="I15" i="1"/>
  <c r="I7" i="1"/>
  <c r="E7" i="1"/>
  <c r="L35" i="1"/>
  <c r="L22" i="1"/>
  <c r="L18" i="1"/>
  <c r="L12" i="1"/>
  <c r="L8" i="1"/>
  <c r="F46" i="1" l="1"/>
  <c r="L15" i="1"/>
  <c r="F16" i="1"/>
  <c r="F26" i="1"/>
  <c r="J23" i="1"/>
  <c r="J25" i="1"/>
  <c r="J40" i="1"/>
  <c r="J46" i="1"/>
  <c r="J18" i="1"/>
  <c r="J51" i="1"/>
  <c r="J37" i="1"/>
  <c r="J24" i="1"/>
  <c r="J49" i="1"/>
  <c r="J52" i="1"/>
  <c r="J39" i="1"/>
  <c r="J44" i="1"/>
  <c r="J54" i="1"/>
  <c r="J8" i="1"/>
  <c r="J9" i="1"/>
  <c r="J28" i="1"/>
  <c r="J30" i="1"/>
  <c r="J19" i="1"/>
  <c r="J17" i="1"/>
  <c r="J7" i="1"/>
  <c r="J14" i="1"/>
  <c r="J48" i="1"/>
  <c r="J29" i="1"/>
  <c r="J41" i="1"/>
  <c r="J22" i="1"/>
  <c r="J33" i="1"/>
  <c r="J12" i="1"/>
  <c r="J34" i="1"/>
  <c r="J27" i="1"/>
  <c r="J10" i="1"/>
  <c r="J21" i="1"/>
  <c r="J47" i="1"/>
  <c r="I6" i="1"/>
  <c r="J35" i="1"/>
  <c r="J20" i="1"/>
  <c r="J45" i="1"/>
  <c r="J26" i="1"/>
  <c r="J42" i="1"/>
  <c r="J15" i="1"/>
  <c r="J43" i="1"/>
  <c r="J16" i="1"/>
  <c r="J38" i="1"/>
  <c r="J13" i="1"/>
  <c r="J11" i="1"/>
  <c r="L53" i="1"/>
  <c r="F21" i="1"/>
  <c r="F44" i="1"/>
  <c r="F14" i="1"/>
  <c r="F34" i="1"/>
  <c r="F45" i="1"/>
  <c r="F52" i="1"/>
  <c r="F40" i="1"/>
  <c r="F15" i="1"/>
  <c r="F33" i="1"/>
  <c r="K6" i="1"/>
  <c r="F11" i="1"/>
  <c r="F19" i="1"/>
  <c r="F30" i="1"/>
  <c r="F9" i="1"/>
  <c r="F39" i="1"/>
  <c r="F10" i="1"/>
  <c r="F25" i="1"/>
  <c r="F49" i="1"/>
  <c r="F18" i="1"/>
  <c r="F42" i="1"/>
  <c r="F43" i="1"/>
  <c r="F24" i="1"/>
  <c r="F13" i="1"/>
  <c r="F48" i="1"/>
  <c r="F29" i="1"/>
  <c r="F54" i="1"/>
  <c r="F37" i="1"/>
  <c r="F8" i="1"/>
  <c r="F51" i="1"/>
  <c r="E6" i="1"/>
  <c r="F47" i="1"/>
  <c r="F28" i="1"/>
  <c r="F17" i="1"/>
  <c r="F53" i="1"/>
  <c r="F35" i="1"/>
  <c r="F20" i="1"/>
  <c r="F7" i="1"/>
  <c r="F41" i="1"/>
  <c r="F22" i="1"/>
  <c r="F12" i="1"/>
  <c r="F38" i="1"/>
  <c r="F23" i="1"/>
  <c r="L26" i="1"/>
  <c r="L51" i="1"/>
  <c r="L48" i="1"/>
  <c r="L43" i="1"/>
  <c r="L39" i="1"/>
  <c r="L33" i="1"/>
  <c r="L20" i="1"/>
  <c r="L17" i="1"/>
  <c r="L7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<sst xmlns="http://schemas.openxmlformats.org/spreadsheetml/2006/main" count="110" uniqueCount="110">
  <si>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</si>
  <si>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</si>
  <si>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</si>
  <si>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</si>
  <si>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</si>
  <si>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</si>
  <si>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</si>
  <si>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</si>
  <si>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</si>
  <si>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</si>
  <si>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</si>
  <si>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</si>
  <si>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</si>
  <si>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</si>
  <si>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</si>
  <si>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</si>
  <si>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</si>
  <si>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</si>
  <si>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</si>
  <si>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</si>
  <si>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</si>
  <si>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</si>
  <si>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</si>
  <si>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</si>
  <si>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</si>
  <si>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</si>
  <si>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</si>
  <si>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</si>
  <si>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</si>
  <si>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</si>
  <si>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</si>
  <si>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</si>
  <si>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</si>
  <si>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</si>
  <si>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</si>
  <si>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</si>
  <si>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</si>
  <si>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</si>
  <si>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</si>
  <si>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</si>
  <si>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</si>
  <si>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</si>
  <si>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</si>
  <si>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</si>
  <si>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</si>
  <si>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</si>
  <si>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</si>
  <si>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</si>
  <si>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</si>
  <si>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</si>
  <si>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</si>
  <si>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</si>
  <si>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</si>
  <si>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</si>
  <si>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</si>
  <si>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</si>
  <si>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</si>
  <si>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</si>
  <si>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</si>
  <si>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</si>
  <si>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</si>
  <si>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</si>
  <si>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</si>
  <si>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</si>
  <si>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</si>
  <si>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</si>
  <si>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</si>
  <si>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</si>
  <si>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</si>
  <si>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</si>
  <si>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</si>
  <si>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</si>
  <si>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</si>
  <si>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</si>
  <si>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</si>
  <si>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</si>
  <si>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</si>
  <si>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</si>
  <si>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</si>
  <si>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</si>
  <si>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</si>
  <si>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</si>
  <si>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</si>
  <si>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</si>
  <si>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</si>
  <si>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</si>
  <si>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</si>
  <si>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</si>
  <si>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</si>
  <si>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</si>
  <si>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</si>
  <si>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</si>
  <si>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</si>
  <si>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</si>
  <si>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</si>
  <si>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</si>
  <si>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</si>
  <si>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</si>
  <si>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</si>
  <si>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</si>
  <si>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</si>
  <si>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</si>
  <si>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</si>
  <si>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Анализ исполнения расходов (Бюджет Тоншаевского муниципального округа)</t>
  </si>
  <si>
    <t>Информация об исполнении за январь-октябрь месяц 2024 года, 2023 года в разрезе разделов, подразделов классификации расходов</t>
  </si>
  <si>
    <t>за январь-октябрь месяц 2024 года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</si>
  <si>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</si>
  <si>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</si>
  <si>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</si>
  <si>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11  03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</si>
</sst>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10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  <font>
      <b/>
      <sz val="8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left" wrapText="1"/>
    </xf>
    <xf numFmtId="49" fontId="0" fillId="0" borderId="0" xfId="1" applyNumberFormat="1" applyFont="1" applyFill="1" applyProtection="1"/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165" fontId="8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4"/>
  <sheetViews>
    <sheetView tabSelected="1" workbookViewId="0">
      <selection activeCell="H6" sqref="H6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ht="21.75" customHeight="1" x14ac:dyDescent="0.2">
      <c r="A2" s="18" t="s">
        <v>104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  <c r="O2" s="19"/>
    </row>
    <row r="3" spans="1:1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9"/>
      <c r="O3" s="19"/>
    </row>
    <row r="4" spans="1:15" s="13" customFormat="1" ht="20.100000000000001" customHeight="1" x14ac:dyDescent="0.2">
      <c r="A4" s="22" t="s">
        <v>0</v>
      </c>
      <c r="B4" s="23" t="s">
        <v>1</v>
      </c>
      <c r="C4" s="25" t="s">
        <v>105</v>
      </c>
      <c r="D4" s="25"/>
      <c r="E4" s="25"/>
      <c r="F4" s="25"/>
      <c r="G4" s="25" t="s">
        <v>2</v>
      </c>
      <c r="H4" s="25"/>
      <c r="I4" s="25"/>
      <c r="J4" s="25"/>
      <c r="K4" s="25"/>
      <c r="L4" s="25"/>
    </row>
    <row r="5" spans="1:15" s="13" customFormat="1" ht="83.1" customHeight="1" x14ac:dyDescent="0.2">
      <c r="A5" s="22"/>
      <c r="B5" s="23"/>
      <c r="C5" s="24" t="s">
        <v>3</v>
      </c>
      <c r="D5" s="24" t="s">
        <v>4</v>
      </c>
      <c r="E5" s="25" t="s">
        <v>5</v>
      </c>
      <c r="F5" s="25" t="s">
        <v>6</v>
      </c>
      <c r="G5" s="24" t="s">
        <v>7</v>
      </c>
      <c r="H5" s="24" t="s">
        <v>8</v>
      </c>
      <c r="I5" s="25" t="s">
        <v>9</v>
      </c>
      <c r="J5" s="25" t="s">
        <v>10</v>
      </c>
      <c r="K5" s="25" t="s">
        <v>11</v>
      </c>
      <c r="L5" s="25" t="s">
        <v>12</v>
      </c>
    </row>
    <row r="6" spans="1:15" s="13" customFormat="1" ht="21" customHeight="1" x14ac:dyDescent="0.2">
      <c r="A6" s="1" t="s">
        <v>13</v>
      </c>
      <c r="B6" s="2"/>
      <c r="C6" s="3">
        <f>(C7+C15+C17+C20+C26+C33+C39+C43+C48+C53+C51+C31)</f>
        <v>1161134.8599999999</v>
      </c>
      <c r="D6" s="3">
        <f>(D7+D15+D17+D20+D26+D33+D39+D43+D48+D53+D51+D31)</f>
        <v>897017.6399999999</v>
      </c>
      <c r="E6" s="4">
        <f t="shared" ref="E6:E33" si="0">(D6/C6)</f>
        <v>0.77253527639330366</v>
      </c>
      <c r="F6" s="4">
        <v>1</v>
      </c>
      <c r="G6" s="3">
        <f>(G7+G15+G17+G20+G26+G33+G39+G43+G48+G53+G51+G31)</f>
        <v>1110367.69</v>
      </c>
      <c r="H6" s="3">
        <f>(H7+H15+H17+H20+H26+H33+H39+H43+H48+H53+H51+H31)</f>
        <v>905027.35</v>
      </c>
      <c r="I6" s="4">
        <f t="shared" ref="I6:I33" si="1">(H6/G6)</f>
        <v>0.81506996119456609</v>
      </c>
      <c r="J6" s="4">
        <v>1</v>
      </c>
      <c r="K6" s="4">
        <f t="shared" ref="K6:K33" si="2">(D6/H6)</f>
        <v>0.99114975917578618</v>
      </c>
      <c r="L6" s="14">
        <f t="shared" ref="L6:L33" si="3">(E6-I6)</f>
        <v>-4.2534684801262435E-2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SUM(C8:C14)</f>
        <v>125278.18</v>
      </c>
      <c r="D7" s="7">
        <f>SUM(D8:D14)</f>
        <v>95807.989999999991</v>
      </c>
      <c r="E7" s="8">
        <f t="shared" si="0"/>
        <v>0.7647619880812444</v>
      </c>
      <c r="F7" s="8">
        <f>(D7/D6)</f>
        <v>0.10680725297665272</v>
      </c>
      <c r="G7" s="7">
        <f>SUM(G8:G14)</f>
        <v>107611.46</v>
      </c>
      <c r="H7" s="7">
        <f>SUM(H8:H14)</f>
        <v>77260.38</v>
      </c>
      <c r="I7" s="8">
        <f t="shared" si="1"/>
        <v>0.71795680497225856</v>
      </c>
      <c r="J7" s="8">
        <f>(H7/H6)</f>
        <v>8.5368005729329621E-2</v>
      </c>
      <c r="K7" s="8">
        <f t="shared" si="2"/>
        <v>1.2400662538807081</v>
      </c>
      <c r="L7" s="15">
        <f t="shared" si="3"/>
        <v>4.6805183108985848E-2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2994.13</v>
      </c>
      <c r="D8" s="3">
        <v>2632.06</v>
      </c>
      <c r="E8" s="4">
        <f t="shared" ref="E8:E14" si="4">(D8/C8)</f>
        <v>0.87907338692708725</v>
      </c>
      <c r="F8" s="4">
        <f>(D8/D6)</f>
        <v>2.9342343813885314E-3</v>
      </c>
      <c r="G8" s="3">
        <v>2096.3000000000002</v>
      </c>
      <c r="H8" s="3">
        <v>2017.75</v>
      </c>
      <c r="I8" s="4">
        <f t="shared" ref="I8:I14" si="5">(H8/G8)</f>
        <v>0.96252921814625758</v>
      </c>
      <c r="J8" s="4">
        <f>(H8/H6)</f>
        <v>2.2294906336256027E-3</v>
      </c>
      <c r="K8" s="4">
        <f t="shared" ref="K8:K14" si="6">(D8/H8)</f>
        <v>1.3044529798042375</v>
      </c>
      <c r="L8" s="14">
        <f t="shared" si="3"/>
        <v>-8.3455831219170329E-2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1467.04</v>
      </c>
      <c r="E9" s="4">
        <f t="shared" si="4"/>
        <v>0.69229389835307442</v>
      </c>
      <c r="F9" s="4">
        <f>(D9/D6)</f>
        <v>1.6354639358039827E-3</v>
      </c>
      <c r="G9" s="3">
        <v>2069.6</v>
      </c>
      <c r="H9" s="3">
        <v>1332.57</v>
      </c>
      <c r="I9" s="4">
        <f t="shared" si="5"/>
        <v>0.6438780440664863</v>
      </c>
      <c r="J9" s="4">
        <f>(H9/H6)</f>
        <v>1.4724085410236496E-3</v>
      </c>
      <c r="K9" s="4">
        <f t="shared" si="6"/>
        <v>1.1009102711302221</v>
      </c>
      <c r="L9" s="14">
        <f t="shared" si="3"/>
        <v>4.8415854286588123E-2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53664.82</v>
      </c>
      <c r="D10" s="3">
        <v>42708.52</v>
      </c>
      <c r="E10" s="4">
        <f t="shared" si="4"/>
        <v>0.79583831642405578</v>
      </c>
      <c r="F10" s="4">
        <f>(D10/D6)</f>
        <v>4.7611683533893494E-2</v>
      </c>
      <c r="G10" s="3">
        <v>52109.36</v>
      </c>
      <c r="H10" s="3">
        <v>37455.17</v>
      </c>
      <c r="I10" s="4">
        <f t="shared" si="5"/>
        <v>0.71878008096817914</v>
      </c>
      <c r="J10" s="4">
        <f>(H10/H6)</f>
        <v>4.1385677460465696E-2</v>
      </c>
      <c r="K10" s="4">
        <f t="shared" si="6"/>
        <v>1.1402570059086636</v>
      </c>
      <c r="L10" s="14">
        <f t="shared" si="3"/>
        <v>7.7058235455876645E-2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>
        <v>7.7</v>
      </c>
      <c r="E11" s="4">
        <f t="shared" si="4"/>
        <v>1</v>
      </c>
      <c r="F11" s="4">
        <f>(D11/D6)</f>
        <v>8.584000644625005E-6</v>
      </c>
      <c r="G11" s="3">
        <v>2.1</v>
      </c>
      <c r="H11" s="3"/>
      <c r="I11" s="4">
        <f t="shared" si="5"/>
        <v>0</v>
      </c>
      <c r="J11" s="4">
        <f>(H11/H6)</f>
        <v>0</v>
      </c>
      <c r="K11" s="4" t="e">
        <f t="shared" si="6"/>
        <v>#DIV/0!</v>
      </c>
      <c r="L11" s="14">
        <f t="shared" si="3"/>
        <v>1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14980.69</v>
      </c>
      <c r="D12" s="3">
        <v>13545.81</v>
      </c>
      <c r="E12" s="4">
        <f t="shared" si="4"/>
        <v>0.90421803001063361</v>
      </c>
      <c r="F12" s="4">
        <f>(D12/D6)</f>
        <v>1.5100940489865954E-2</v>
      </c>
      <c r="G12" s="3">
        <v>10773.28</v>
      </c>
      <c r="H12" s="3">
        <v>9695.48</v>
      </c>
      <c r="I12" s="4">
        <f t="shared" si="5"/>
        <v>0.89995618790192022</v>
      </c>
      <c r="J12" s="4">
        <f>(H12/H6)</f>
        <v>1.0712913814151584E-2</v>
      </c>
      <c r="K12" s="4">
        <f t="shared" si="6"/>
        <v>1.3971262897762668</v>
      </c>
      <c r="L12" s="14">
        <f t="shared" si="3"/>
        <v>4.2618421087133873E-3</v>
      </c>
    </row>
    <row r="13" spans="1:15" s="13" customFormat="1" ht="21" customHeight="1" x14ac:dyDescent="0.2">
      <c r="A13" s="1" t="s">
        <v>26</v>
      </c>
      <c r="B13" s="2" t="s">
        <v>27</v>
      </c>
      <c r="C13" s="3">
        <v>1125.4000000000001</v>
      </c>
      <c r="D13" s="3"/>
      <c r="E13" s="4">
        <f t="shared" si="4"/>
        <v>0</v>
      </c>
      <c r="F13" s="4">
        <f>(D13/D6)</f>
        <v>0</v>
      </c>
      <c r="G13" s="3">
        <v>873.24</v>
      </c>
      <c r="H13" s="3"/>
      <c r="I13" s="4">
        <f t="shared" si="5"/>
        <v>0</v>
      </c>
      <c r="J13" s="4">
        <f>(H13/H6)</f>
        <v>0</v>
      </c>
      <c r="K13" s="4" t="e">
        <f t="shared" si="6"/>
        <v>#DIV/0!</v>
      </c>
      <c r="L13" s="4">
        <f t="shared" si="3"/>
        <v>0</v>
      </c>
    </row>
    <row r="14" spans="1:15" s="13" customFormat="1" ht="21" customHeight="1" x14ac:dyDescent="0.2">
      <c r="A14" s="1" t="s">
        <v>28</v>
      </c>
      <c r="B14" s="2" t="s">
        <v>29</v>
      </c>
      <c r="C14" s="3">
        <v>50386.34</v>
      </c>
      <c r="D14" s="3">
        <v>35446.86</v>
      </c>
      <c r="E14" s="4">
        <f t="shared" si="4"/>
        <v>0.70350138549456065</v>
      </c>
      <c r="F14" s="4">
        <f>(D14/D6)</f>
        <v>3.9516346635056147E-2</v>
      </c>
      <c r="G14" s="3">
        <v>39687.58</v>
      </c>
      <c r="H14" s="3">
        <v>26759.41</v>
      </c>
      <c r="I14" s="4">
        <f t="shared" si="5"/>
        <v>0.67425149127258444</v>
      </c>
      <c r="J14" s="4">
        <f>(H14/H6)</f>
        <v>2.9567515280063083E-2</v>
      </c>
      <c r="K14" s="4">
        <f t="shared" si="6"/>
        <v>1.3246502819008341</v>
      </c>
      <c r="L14" s="14">
        <f t="shared" si="3"/>
        <v>2.9249894221976214E-2</v>
      </c>
    </row>
    <row r="15" spans="1:15" s="13" customFormat="1" ht="21" customHeight="1" x14ac:dyDescent="0.2">
      <c r="A15" s="5" t="s">
        <v>30</v>
      </c>
      <c r="B15" s="6" t="s">
        <v>31</v>
      </c>
      <c r="C15" s="7">
        <f>SUM(C16:C16)</f>
        <v>713.6</v>
      </c>
      <c r="D15" s="7">
        <f>SUM(D16:D16)</f>
        <v>550.32000000000005</v>
      </c>
      <c r="E15" s="8">
        <f t="shared" si="0"/>
        <v>0.77118834080717491</v>
      </c>
      <c r="F15" s="8">
        <f>(D15/D6)</f>
        <v>6.1349964087662769E-4</v>
      </c>
      <c r="G15" s="7">
        <f>SUM(G16:G16)</f>
        <v>596.20000000000005</v>
      </c>
      <c r="H15" s="7">
        <f>SUM(H16:H16)</f>
        <v>415.13</v>
      </c>
      <c r="I15" s="8">
        <f t="shared" si="1"/>
        <v>0.69629319020462921</v>
      </c>
      <c r="J15" s="8">
        <f>(H15/H6)</f>
        <v>4.5869332015214788E-4</v>
      </c>
      <c r="K15" s="8">
        <f t="shared" si="2"/>
        <v>1.3256570231011973</v>
      </c>
      <c r="L15" s="8">
        <f t="shared" si="3"/>
        <v>7.4895150602545701E-2</v>
      </c>
    </row>
    <row r="16" spans="1:15" s="13" customFormat="1" ht="21" customHeight="1" x14ac:dyDescent="0.2">
      <c r="A16" s="1" t="s">
        <v>32</v>
      </c>
      <c r="B16" s="2" t="s">
        <v>33</v>
      </c>
      <c r="C16" s="3">
        <v>713.6</v>
      </c>
      <c r="D16" s="3">
        <v>550.32000000000005</v>
      </c>
      <c r="E16" s="4">
        <f t="shared" si="0"/>
        <v>0.77118834080717491</v>
      </c>
      <c r="F16" s="4">
        <f>(D16/D6)</f>
        <v>6.1349964087662769E-4</v>
      </c>
      <c r="G16" s="3">
        <v>596.20000000000005</v>
      </c>
      <c r="H16" s="3">
        <v>415.13</v>
      </c>
      <c r="I16" s="4">
        <f t="shared" si="1"/>
        <v>0.69629319020462921</v>
      </c>
      <c r="J16" s="4">
        <f>(H16/H6)</f>
        <v>4.5869332015214788E-4</v>
      </c>
      <c r="K16" s="4">
        <f t="shared" si="2"/>
        <v>1.3256570231011973</v>
      </c>
      <c r="L16" s="4">
        <f t="shared" si="3"/>
        <v>7.4895150602545701E-2</v>
      </c>
    </row>
    <row r="17" spans="1:12" s="13" customFormat="1" ht="41.1" customHeight="1" x14ac:dyDescent="0.2">
      <c r="A17" s="5" t="s">
        <v>34</v>
      </c>
      <c r="B17" s="6" t="s">
        <v>35</v>
      </c>
      <c r="C17" s="7">
        <f>SUM(C18:C19)</f>
        <v>22551.18</v>
      </c>
      <c r="D17" s="7">
        <f>SUM(D18:D19)</f>
        <v>17610.22</v>
      </c>
      <c r="E17" s="8">
        <f t="shared" si="0"/>
        <v>0.78090015688757752</v>
      </c>
      <c r="F17" s="8">
        <f>(D17/D6)</f>
        <v>1.9631966211946517E-2</v>
      </c>
      <c r="G17" s="7">
        <f>SUM(G18:G19)</f>
        <v>18184.489999999998</v>
      </c>
      <c r="H17" s="7">
        <f>SUM(H18:H19)</f>
        <v>14523.8</v>
      </c>
      <c r="I17" s="8">
        <f t="shared" si="1"/>
        <v>0.7986916322646388</v>
      </c>
      <c r="J17" s="8">
        <f>(H17/H6)</f>
        <v>1.6047912806170996E-2</v>
      </c>
      <c r="K17" s="8">
        <f t="shared" si="2"/>
        <v>1.2125077459067188</v>
      </c>
      <c r="L17" s="15">
        <f t="shared" si="3"/>
        <v>-1.7791475377061272E-2</v>
      </c>
    </row>
    <row r="18" spans="1:12" s="13" customFormat="1" ht="41.1" customHeight="1" x14ac:dyDescent="0.2">
      <c r="A18" s="1" t="s">
        <v>36</v>
      </c>
      <c r="B18" s="2" t="s">
        <v>37</v>
      </c>
      <c r="C18" s="3">
        <v>8403.86</v>
      </c>
      <c r="D18" s="3">
        <v>6488.51</v>
      </c>
      <c r="E18" s="4">
        <f t="shared" si="0"/>
        <v>0.77208687436487511</v>
      </c>
      <c r="F18" s="4">
        <f>(D18/D6)</f>
        <v>7.2334251977475058E-3</v>
      </c>
      <c r="G18" s="3">
        <v>6540.27</v>
      </c>
      <c r="H18" s="3">
        <v>5390.92</v>
      </c>
      <c r="I18" s="4">
        <f t="shared" si="1"/>
        <v>0.82426566487316266</v>
      </c>
      <c r="J18" s="4">
        <f>(H18/H6)</f>
        <v>5.9566376640440757E-3</v>
      </c>
      <c r="K18" s="4">
        <f t="shared" si="2"/>
        <v>1.2035997566278112</v>
      </c>
      <c r="L18" s="14">
        <f t="shared" si="3"/>
        <v>-5.2178790508287554E-2</v>
      </c>
    </row>
    <row r="19" spans="1:12" s="13" customFormat="1" ht="21" customHeight="1" x14ac:dyDescent="0.2">
      <c r="A19" s="1" t="s">
        <v>38</v>
      </c>
      <c r="B19" s="2" t="s">
        <v>39</v>
      </c>
      <c r="C19" s="3">
        <v>14147.32</v>
      </c>
      <c r="D19" s="3">
        <v>11121.71</v>
      </c>
      <c r="E19" s="4">
        <f t="shared" si="0"/>
        <v>0.78613546593983874</v>
      </c>
      <c r="F19" s="4">
        <f>(D19/D6)</f>
        <v>1.2398541014199007E-2</v>
      </c>
      <c r="G19" s="3">
        <v>11644.22</v>
      </c>
      <c r="H19" s="3">
        <v>9132.8799999999992</v>
      </c>
      <c r="I19" s="4">
        <f t="shared" si="1"/>
        <v>0.78432733150009182</v>
      </c>
      <c r="J19" s="4">
        <f>(H19/H6)</f>
        <v>1.009127514212692E-2</v>
      </c>
      <c r="K19" s="4">
        <f t="shared" si="2"/>
        <v>1.217765918308354</v>
      </c>
      <c r="L19" s="4">
        <f t="shared" si="3"/>
        <v>1.8081344397469223E-3</v>
      </c>
    </row>
    <row r="20" spans="1:12" s="13" customFormat="1" ht="21" customHeight="1" x14ac:dyDescent="0.2">
      <c r="A20" s="5" t="s">
        <v>40</v>
      </c>
      <c r="B20" s="6" t="s">
        <v>41</v>
      </c>
      <c r="C20" s="7">
        <f>SUM(C21:C25)</f>
        <v>84257.41</v>
      </c>
      <c r="D20" s="7">
        <f>SUM(D21:D25)</f>
        <v>74486.049999999988</v>
      </c>
      <c r="E20" s="8">
        <f t="shared" si="0"/>
        <v>0.88402966575877406</v>
      </c>
      <c r="F20" s="8">
        <f>(D20/D6)</f>
        <v>8.3037441716307822E-2</v>
      </c>
      <c r="G20" s="7">
        <f>SUM(G21:G25)</f>
        <v>70868.039999999994</v>
      </c>
      <c r="H20" s="7">
        <f>SUM(H21:H25)</f>
        <v>56778.239999999991</v>
      </c>
      <c r="I20" s="8">
        <f t="shared" si="1"/>
        <v>0.80118259232229361</v>
      </c>
      <c r="J20" s="8">
        <f>(H20/H6)</f>
        <v>6.2736490781190202E-2</v>
      </c>
      <c r="K20" s="8">
        <f t="shared" si="2"/>
        <v>1.3118766978335363</v>
      </c>
      <c r="L20" s="15">
        <f t="shared" si="3"/>
        <v>8.2847073436480456E-2</v>
      </c>
    </row>
    <row r="21" spans="1:12" s="13" customFormat="1" ht="21" customHeight="1" x14ac:dyDescent="0.2">
      <c r="A21" s="1" t="s">
        <v>42</v>
      </c>
      <c r="B21" s="2" t="s">
        <v>43</v>
      </c>
      <c r="C21" s="3">
        <v>11720.23</v>
      </c>
      <c r="D21" s="3">
        <v>9240.4</v>
      </c>
      <c r="E21" s="4">
        <f t="shared" si="0"/>
        <v>0.78841456183027125</v>
      </c>
      <c r="F21" s="4">
        <f>(D21/D6)</f>
        <v>1.0301246695661416E-2</v>
      </c>
      <c r="G21" s="3">
        <v>8611.08</v>
      </c>
      <c r="H21" s="3">
        <v>6667.44</v>
      </c>
      <c r="I21" s="4">
        <f t="shared" si="1"/>
        <v>0.77428615225964681</v>
      </c>
      <c r="J21" s="4">
        <f>(H21/H6)</f>
        <v>7.3671143750517589E-3</v>
      </c>
      <c r="K21" s="4">
        <f t="shared" si="2"/>
        <v>1.3858992356886601</v>
      </c>
      <c r="L21" s="14">
        <f t="shared" si="3"/>
        <v>1.4128409570624445E-2</v>
      </c>
    </row>
    <row r="22" spans="1:12" s="13" customFormat="1" ht="21" customHeight="1" x14ac:dyDescent="0.2">
      <c r="A22" s="1" t="s">
        <v>44</v>
      </c>
      <c r="B22" s="2" t="s">
        <v>45</v>
      </c>
      <c r="C22" s="3">
        <v>12785.77</v>
      </c>
      <c r="D22" s="3">
        <v>11405.95</v>
      </c>
      <c r="E22" s="4">
        <f t="shared" si="0"/>
        <v>0.89208158757743961</v>
      </c>
      <c r="F22" s="4">
        <f>(D22/D6)</f>
        <v>1.2715413266566309E-2</v>
      </c>
      <c r="G22" s="3">
        <v>9204.6200000000008</v>
      </c>
      <c r="H22" s="3">
        <v>7564.62</v>
      </c>
      <c r="I22" s="4">
        <f t="shared" si="1"/>
        <v>0.82182860346217435</v>
      </c>
      <c r="J22" s="4">
        <f>(H22/H6)</f>
        <v>8.3584435321208805E-3</v>
      </c>
      <c r="K22" s="4">
        <f t="shared" si="2"/>
        <v>1.507802110350553</v>
      </c>
      <c r="L22" s="14">
        <f t="shared" si="3"/>
        <v>7.025298411526526E-2</v>
      </c>
    </row>
    <row r="23" spans="1:12" s="13" customFormat="1" ht="21" customHeight="1" x14ac:dyDescent="0.2">
      <c r="A23" s="1" t="s">
        <v>46</v>
      </c>
      <c r="B23" s="2" t="s">
        <v>47</v>
      </c>
      <c r="C23" s="3">
        <v>47365.09</v>
      </c>
      <c r="D23" s="3">
        <v>45054.13</v>
      </c>
      <c r="E23" s="4">
        <f t="shared" si="0"/>
        <v>0.95120963561982042</v>
      </c>
      <c r="F23" s="4">
        <f>(D23/D6)</f>
        <v>5.0226581943249193E-2</v>
      </c>
      <c r="G23" s="3">
        <v>41244.47</v>
      </c>
      <c r="H23" s="3">
        <v>36374.67</v>
      </c>
      <c r="I23" s="4">
        <f t="shared" si="1"/>
        <v>0.8819284136758212</v>
      </c>
      <c r="J23" s="4">
        <f>(H23/H6)</f>
        <v>4.0191790888971478E-2</v>
      </c>
      <c r="K23" s="4">
        <f t="shared" si="2"/>
        <v>1.238612748926657</v>
      </c>
      <c r="L23" s="4">
        <f t="shared" si="3"/>
        <v>6.9281221943999216E-2</v>
      </c>
    </row>
    <row r="24" spans="1:12" s="13" customFormat="1" ht="21" customHeight="1" x14ac:dyDescent="0.2">
      <c r="A24" s="1" t="s">
        <v>48</v>
      </c>
      <c r="B24" s="2" t="s">
        <v>49</v>
      </c>
      <c r="C24" s="3">
        <v>780.94</v>
      </c>
      <c r="D24" s="3">
        <v>556.89</v>
      </c>
      <c r="E24" s="4">
        <f t="shared" si="0"/>
        <v>0.71310215893666595</v>
      </c>
      <c r="F24" s="4">
        <f>(D24/D6)</f>
        <v>6.2082391155652194E-4</v>
      </c>
      <c r="G24" s="3">
        <v>534.4</v>
      </c>
      <c r="H24" s="3">
        <v>299.88</v>
      </c>
      <c r="I24" s="4">
        <f t="shared" si="1"/>
        <v>0.56115269461077844</v>
      </c>
      <c r="J24" s="4">
        <f>(H24/H6)</f>
        <v>3.3134910232270883E-4</v>
      </c>
      <c r="K24" s="4">
        <f t="shared" si="2"/>
        <v>1.8570428171268507</v>
      </c>
      <c r="L24" s="4">
        <f t="shared" si="3"/>
        <v>0.15194946432588752</v>
      </c>
    </row>
    <row r="25" spans="1:12" s="13" customFormat="1" ht="21" customHeight="1" x14ac:dyDescent="0.2">
      <c r="A25" s="1" t="s">
        <v>50</v>
      </c>
      <c r="B25" s="2" t="s">
        <v>51</v>
      </c>
      <c r="C25" s="3">
        <v>11605.38</v>
      </c>
      <c r="D25" s="3">
        <v>8228.68</v>
      </c>
      <c r="E25" s="4">
        <f t="shared" si="0"/>
        <v>0.70904011760063013</v>
      </c>
      <c r="F25" s="4">
        <f>(D25/D6)</f>
        <v>9.1733758992744007E-3</v>
      </c>
      <c r="G25" s="3">
        <v>11273.47</v>
      </c>
      <c r="H25" s="3">
        <v>5871.63</v>
      </c>
      <c r="I25" s="4">
        <f t="shared" si="1"/>
        <v>0.52083608684814886</v>
      </c>
      <c r="J25" s="4">
        <f>(H25/H6)</f>
        <v>6.4877928827233788E-3</v>
      </c>
      <c r="K25" s="4">
        <f t="shared" si="2"/>
        <v>1.4014302672341412</v>
      </c>
      <c r="L25" s="4">
        <f t="shared" si="3"/>
        <v>0.18820403075248127</v>
      </c>
    </row>
    <row r="26" spans="1:12" s="13" customFormat="1" ht="21" customHeight="1" x14ac:dyDescent="0.2">
      <c r="A26" s="5" t="s">
        <v>52</v>
      </c>
      <c r="B26" s="6" t="s">
        <v>53</v>
      </c>
      <c r="C26" s="7">
        <f>SUM(C27:C30)</f>
        <v>157600.99</v>
      </c>
      <c r="D26" s="7">
        <f>SUM(D27:D30)</f>
        <v>77134.929999999993</v>
      </c>
      <c r="E26" s="8">
        <f t="shared" si="0"/>
        <v>0.48943176054921989</v>
      </c>
      <c r="F26" s="8">
        <f>(D26/D6)</f>
        <v>8.5990427122481117E-2</v>
      </c>
      <c r="G26" s="7">
        <f>SUM(G27:G30)</f>
        <v>328547.31</v>
      </c>
      <c r="H26" s="7">
        <f>SUM(H27:H30)</f>
        <v>271892.17</v>
      </c>
      <c r="I26" s="8">
        <f t="shared" si="1"/>
        <v>0.82755865509901749</v>
      </c>
      <c r="J26" s="8">
        <f>(H26/H6)</f>
        <v>0.30042425789673649</v>
      </c>
      <c r="K26" s="8">
        <f t="shared" si="2"/>
        <v>0.28369676846523384</v>
      </c>
      <c r="L26" s="8">
        <f t="shared" si="3"/>
        <v>-0.33812689454979761</v>
      </c>
    </row>
    <row r="27" spans="1:12" s="13" customFormat="1" ht="21" customHeight="1" x14ac:dyDescent="0.2">
      <c r="A27" s="1" t="s">
        <v>54</v>
      </c>
      <c r="B27" s="2" t="s">
        <v>55</v>
      </c>
      <c r="C27" s="3">
        <v>60173.85</v>
      </c>
      <c r="D27" s="3">
        <v>26529.54</v>
      </c>
      <c r="E27" s="4">
        <f t="shared" si="0"/>
        <v>0.44088154572127264</v>
      </c>
      <c r="F27" s="4">
        <f>(D27/D6)</f>
        <v>2.9575271228779853E-2</v>
      </c>
      <c r="G27" s="3">
        <v>211927.86</v>
      </c>
      <c r="H27" s="3">
        <v>188084.22</v>
      </c>
      <c r="I27" s="4">
        <f t="shared" si="1"/>
        <v>0.88749171534124871</v>
      </c>
      <c r="J27" s="4">
        <f>(H27/H6)</f>
        <v>0.20782158682828758</v>
      </c>
      <c r="K27" s="4">
        <f t="shared" si="2"/>
        <v>0.14105138644804971</v>
      </c>
      <c r="L27" s="4">
        <f t="shared" si="3"/>
        <v>-0.44661016961997607</v>
      </c>
    </row>
    <row r="28" spans="1:12" s="13" customFormat="1" ht="21" customHeight="1" x14ac:dyDescent="0.2">
      <c r="A28" s="1" t="s">
        <v>56</v>
      </c>
      <c r="B28" s="2" t="s">
        <v>57</v>
      </c>
      <c r="C28" s="3">
        <v>47489.64</v>
      </c>
      <c r="D28" s="3">
        <v>10514.63</v>
      </c>
      <c r="E28" s="4">
        <f t="shared" si="0"/>
        <v>0.22140892203015225</v>
      </c>
      <c r="F28" s="4">
        <f>(D28/D6)</f>
        <v>1.172176502571343E-2</v>
      </c>
      <c r="G28" s="3">
        <v>38520.230000000003</v>
      </c>
      <c r="H28" s="3">
        <v>14935.72</v>
      </c>
      <c r="I28" s="4">
        <f t="shared" si="1"/>
        <v>0.38773704103012879</v>
      </c>
      <c r="J28" s="4">
        <f>(H28/H6)</f>
        <v>1.6503059272186635E-2</v>
      </c>
      <c r="K28" s="4">
        <f t="shared" si="2"/>
        <v>0.70399217446497386</v>
      </c>
      <c r="L28" s="4">
        <f t="shared" si="3"/>
        <v>-0.16632811899997654</v>
      </c>
    </row>
    <row r="29" spans="1:12" s="13" customFormat="1" ht="21" customHeight="1" x14ac:dyDescent="0.2">
      <c r="A29" s="1" t="s">
        <v>58</v>
      </c>
      <c r="B29" s="2" t="s">
        <v>59</v>
      </c>
      <c r="C29" s="3">
        <v>40514.07</v>
      </c>
      <c r="D29" s="3">
        <v>32757.64</v>
      </c>
      <c r="E29" s="4">
        <f t="shared" si="0"/>
        <v>0.80854972112157575</v>
      </c>
      <c r="F29" s="4">
        <f>(D29/D6)</f>
        <v>3.6518389983947255E-2</v>
      </c>
      <c r="G29" s="3">
        <v>71062.14</v>
      </c>
      <c r="H29" s="3">
        <v>63686.75</v>
      </c>
      <c r="I29" s="4">
        <f t="shared" si="1"/>
        <v>0.89621210394170514</v>
      </c>
      <c r="J29" s="4">
        <f>(H29/H6)</f>
        <v>7.03699727969547E-2</v>
      </c>
      <c r="K29" s="4">
        <f t="shared" si="2"/>
        <v>0.51435565482616086</v>
      </c>
      <c r="L29" s="14">
        <f t="shared" si="3"/>
        <v>-8.7662382820129392E-2</v>
      </c>
    </row>
    <row r="30" spans="1:12" s="13" customFormat="1" ht="21" customHeight="1" x14ac:dyDescent="0.2">
      <c r="A30" s="1" t="s">
        <v>60</v>
      </c>
      <c r="B30" s="2" t="s">
        <v>61</v>
      </c>
      <c r="C30" s="3">
        <v>9423.43</v>
      </c>
      <c r="D30" s="3">
        <v>7333.12</v>
      </c>
      <c r="E30" s="4">
        <f t="shared" si="0"/>
        <v>0.77817949515197749</v>
      </c>
      <c r="F30" s="4">
        <f>(D30/D6)</f>
        <v>8.1750008840405872E-3</v>
      </c>
      <c r="G30" s="3">
        <v>7037.08</v>
      </c>
      <c r="H30" s="3">
        <v>5185.4799999999996</v>
      </c>
      <c r="I30" s="4">
        <f t="shared" si="1"/>
        <v>0.73687950115672973</v>
      </c>
      <c r="J30" s="4">
        <f>(H30/H6)</f>
        <v>5.7296389993075894E-3</v>
      </c>
      <c r="K30" s="4">
        <f t="shared" si="2"/>
        <v>1.4141641660945565</v>
      </c>
      <c r="L30" s="14">
        <f t="shared" si="3"/>
        <v>4.1299993995247752E-2</v>
      </c>
    </row>
    <row r="31" spans="1:12" s="13" customFormat="1" ht="21" customHeight="1" x14ac:dyDescent="0.2">
      <c r="A31" s="16" t="s">
        <v>106</v>
      </c>
      <c r="B31" s="17">
        <v>600</v>
      </c>
      <c r="C31" s="26">
        <f>C32</f>
        <v>500</v>
      </c>
      <c r="D31" s="26">
        <f>D32</f>
        <v>499.5</v>
      </c>
      <c r="E31" s="27">
        <f t="shared" si="0"/>
        <v>0.999</v>
      </c>
      <c r="F31" s="27">
        <f>(D31/D7)</f>
        <v>5.2135526483751519E-3</v>
      </c>
      <c r="G31" s="26"/>
      <c r="H31" s="26"/>
      <c r="I31" s="27"/>
      <c r="J31" s="27"/>
      <c r="K31" s="27"/>
      <c r="L31" s="28"/>
    </row>
    <row r="32" spans="1:12" s="13" customFormat="1" ht="21" customHeight="1" x14ac:dyDescent="0.2">
      <c r="A32" s="1" t="s">
        <v>107</v>
      </c>
      <c r="B32" s="2">
        <v>603</v>
      </c>
      <c r="C32" s="3">
        <v>500</v>
      </c>
      <c r="D32" s="3">
        <v>499.5</v>
      </c>
      <c r="E32" s="4">
        <f t="shared" si="0"/>
        <v>0.999</v>
      </c>
      <c r="F32" s="4">
        <f>(D32/D8)</f>
        <v>0.18977530907350137</v>
      </c>
      <c r="G32" s="3"/>
      <c r="H32" s="3"/>
      <c r="I32" s="4"/>
      <c r="J32" s="4"/>
      <c r="K32" s="4"/>
      <c r="L32" s="14"/>
    </row>
    <row r="33" spans="1:12" s="13" customFormat="1" ht="21" customHeight="1" x14ac:dyDescent="0.2">
      <c r="A33" s="5" t="s">
        <v>62</v>
      </c>
      <c r="B33" s="6" t="s">
        <v>63</v>
      </c>
      <c r="C33" s="7">
        <f>SUM(C34:C38)</f>
        <v>612089.97</v>
      </c>
      <c r="D33" s="7">
        <f>SUM(D34:D38)</f>
        <v>510534.87999999995</v>
      </c>
      <c r="E33" s="8">
        <f t="shared" si="0"/>
        <v>0.83408470163299686</v>
      </c>
      <c r="F33" s="8">
        <f>(D33/D6)</f>
        <v>0.56914697909396739</v>
      </c>
      <c r="G33" s="7">
        <f>SUM(G34:G38)</f>
        <v>448373.6</v>
      </c>
      <c r="H33" s="7">
        <f>SUM(H34:H38)</f>
        <v>368443.34</v>
      </c>
      <c r="I33" s="8">
        <f t="shared" si="1"/>
        <v>0.82173290309688185</v>
      </c>
      <c r="J33" s="8">
        <f>(H33/H6)</f>
        <v>0.40710740951640856</v>
      </c>
      <c r="K33" s="8">
        <f t="shared" si="2"/>
        <v>1.385653707297301</v>
      </c>
      <c r="L33" s="15">
        <f t="shared" si="3"/>
        <v>1.2351798536115011E-2</v>
      </c>
    </row>
    <row r="34" spans="1:12" s="13" customFormat="1" ht="21" customHeight="1" x14ac:dyDescent="0.2">
      <c r="A34" s="1" t="s">
        <v>64</v>
      </c>
      <c r="B34" s="2" t="s">
        <v>65</v>
      </c>
      <c r="C34" s="3">
        <v>168733.87</v>
      </c>
      <c r="D34" s="3">
        <v>140257.5</v>
      </c>
      <c r="E34" s="4">
        <f t="shared" ref="E34:E54" si="7">(D34/C34)</f>
        <v>0.83123500930785266</v>
      </c>
      <c r="F34" s="4">
        <f>(D34/D6)</f>
        <v>0.15635980135240152</v>
      </c>
      <c r="G34" s="3">
        <v>134724.24</v>
      </c>
      <c r="H34" s="3">
        <v>110899.27</v>
      </c>
      <c r="I34" s="4">
        <f t="shared" ref="I34:I54" si="8">(H34/G34)</f>
        <v>0.82315751048215235</v>
      </c>
      <c r="J34" s="4">
        <f>(H34/H6)</f>
        <v>0.12253692664647096</v>
      </c>
      <c r="K34" s="4">
        <f t="shared" ref="K34:K54" si="9">(D34/H34)</f>
        <v>1.2647287939767322</v>
      </c>
      <c r="L34" s="14">
        <f t="shared" ref="L34:L54" si="10">(E34-I34)</f>
        <v>8.0774988257003022E-3</v>
      </c>
    </row>
    <row r="35" spans="1:12" s="13" customFormat="1" ht="21" customHeight="1" x14ac:dyDescent="0.2">
      <c r="A35" s="1" t="s">
        <v>66</v>
      </c>
      <c r="B35" s="2" t="s">
        <v>67</v>
      </c>
      <c r="C35" s="3">
        <v>359776.14</v>
      </c>
      <c r="D35" s="3">
        <v>302065.46999999997</v>
      </c>
      <c r="E35" s="4">
        <f t="shared" si="7"/>
        <v>0.83959283681235775</v>
      </c>
      <c r="F35" s="4">
        <f>(D35/D6)</f>
        <v>0.33674418041544868</v>
      </c>
      <c r="G35" s="3">
        <v>244034.02</v>
      </c>
      <c r="H35" s="3">
        <v>198460.91</v>
      </c>
      <c r="I35" s="4">
        <f t="shared" si="8"/>
        <v>0.81325099672578438</v>
      </c>
      <c r="J35" s="4">
        <f>(H35/H6)</f>
        <v>0.21928719612727726</v>
      </c>
      <c r="K35" s="4">
        <f t="shared" si="9"/>
        <v>1.5220401337472451</v>
      </c>
      <c r="L35" s="14">
        <f t="shared" si="10"/>
        <v>2.6341840086573365E-2</v>
      </c>
    </row>
    <row r="36" spans="1:12" s="13" customFormat="1" ht="21" customHeight="1" x14ac:dyDescent="0.2">
      <c r="A36" s="1" t="s">
        <v>102</v>
      </c>
      <c r="B36" s="2">
        <v>703</v>
      </c>
      <c r="C36" s="3">
        <v>22174.5</v>
      </c>
      <c r="D36" s="3">
        <v>16968.48</v>
      </c>
      <c r="E36" s="4">
        <f t="shared" si="7"/>
        <v>0.76522492051680979</v>
      </c>
      <c r="F36" s="4">
        <f>(D36/D7)</f>
        <v>0.17710923692272432</v>
      </c>
      <c r="G36" s="3">
        <v>23110.93</v>
      </c>
      <c r="H36" s="3">
        <v>19150.57</v>
      </c>
      <c r="I36" s="4">
        <f t="shared" si="8"/>
        <v>0.82863692633745156</v>
      </c>
      <c r="J36" s="4">
        <f>(H36/H7)</f>
        <v>0.24787051267415458</v>
      </c>
      <c r="K36" s="4">
        <f t="shared" si="9"/>
        <v>0.88605613305504749</v>
      </c>
      <c r="L36" s="14">
        <f t="shared" si="10"/>
        <v>-6.341200582064177E-2</v>
      </c>
    </row>
    <row r="37" spans="1:12" s="13" customFormat="1" ht="21" customHeight="1" x14ac:dyDescent="0.2">
      <c r="A37" s="1" t="s">
        <v>68</v>
      </c>
      <c r="B37" s="2" t="s">
        <v>69</v>
      </c>
      <c r="C37" s="3"/>
      <c r="D37" s="3"/>
      <c r="E37" s="4" t="e">
        <f t="shared" si="7"/>
        <v>#DIV/0!</v>
      </c>
      <c r="F37" s="4">
        <f>(D37/D6)</f>
        <v>0</v>
      </c>
      <c r="G37" s="3">
        <v>9586.2999999999993</v>
      </c>
      <c r="H37" s="3">
        <v>8232.65</v>
      </c>
      <c r="I37" s="4">
        <f t="shared" si="8"/>
        <v>0.85879327790701321</v>
      </c>
      <c r="J37" s="4">
        <f>(H37/H6)</f>
        <v>9.0965759211586259E-3</v>
      </c>
      <c r="K37" s="4">
        <f t="shared" si="9"/>
        <v>0</v>
      </c>
      <c r="L37" s="4" t="e">
        <f t="shared" si="10"/>
        <v>#DIV/0!</v>
      </c>
    </row>
    <row r="38" spans="1:12" s="13" customFormat="1" ht="21" customHeight="1" x14ac:dyDescent="0.2">
      <c r="A38" s="1" t="s">
        <v>70</v>
      </c>
      <c r="B38" s="2" t="s">
        <v>71</v>
      </c>
      <c r="C38" s="3">
        <v>61405.46</v>
      </c>
      <c r="D38" s="3">
        <v>51243.43</v>
      </c>
      <c r="E38" s="4">
        <f t="shared" si="7"/>
        <v>0.83450934167743396</v>
      </c>
      <c r="F38" s="4">
        <f>(D38/D6)</f>
        <v>5.7126446253609915E-2</v>
      </c>
      <c r="G38" s="3">
        <v>36918.11</v>
      </c>
      <c r="H38" s="3">
        <v>31699.94</v>
      </c>
      <c r="I38" s="4">
        <f t="shared" si="8"/>
        <v>0.85865554872662764</v>
      </c>
      <c r="J38" s="4">
        <f>(H38/H6)</f>
        <v>3.5026499475402595E-2</v>
      </c>
      <c r="K38" s="4">
        <f t="shared" si="9"/>
        <v>1.6165150470316347</v>
      </c>
      <c r="L38" s="14">
        <f t="shared" si="10"/>
        <v>-2.414620704919368E-2</v>
      </c>
    </row>
    <row r="39" spans="1:12" s="13" customFormat="1" ht="21" customHeight="1" x14ac:dyDescent="0.2">
      <c r="A39" s="5" t="s">
        <v>72</v>
      </c>
      <c r="B39" s="6" t="s">
        <v>73</v>
      </c>
      <c r="C39" s="7">
        <f>SUM(C40:C42)</f>
        <v>114541.15</v>
      </c>
      <c r="D39" s="7">
        <f>SUM(D40:D42)</f>
        <v>91392.77</v>
      </c>
      <c r="E39" s="8">
        <f t="shared" si="7"/>
        <v>0.79790337359106323</v>
      </c>
      <c r="F39" s="8">
        <f>(D39/D6)</f>
        <v>0.10188514241481363</v>
      </c>
      <c r="G39" s="7">
        <f>SUM(G40:G42)</f>
        <v>100426.01</v>
      </c>
      <c r="H39" s="7">
        <f>SUM(H40:H42)</f>
        <v>83063.45</v>
      </c>
      <c r="I39" s="8">
        <f t="shared" si="8"/>
        <v>0.82711092474947479</v>
      </c>
      <c r="J39" s="8">
        <f>(H39/H6)</f>
        <v>9.1780043995355498E-2</v>
      </c>
      <c r="K39" s="8">
        <f t="shared" si="9"/>
        <v>1.1002765957831033</v>
      </c>
      <c r="L39" s="15">
        <f t="shared" si="10"/>
        <v>-2.920755115841156E-2</v>
      </c>
    </row>
    <row r="40" spans="1:12" s="13" customFormat="1" ht="21" customHeight="1" x14ac:dyDescent="0.2">
      <c r="A40" s="1" t="s">
        <v>74</v>
      </c>
      <c r="B40" s="2" t="s">
        <v>75</v>
      </c>
      <c r="C40" s="3">
        <v>83521.929999999993</v>
      </c>
      <c r="D40" s="3">
        <v>65424.58</v>
      </c>
      <c r="E40" s="4">
        <f t="shared" si="7"/>
        <v>0.78332217658284486</v>
      </c>
      <c r="F40" s="4">
        <f>(D40/D6)</f>
        <v>7.2935667129132492E-2</v>
      </c>
      <c r="G40" s="3">
        <v>74938.06</v>
      </c>
      <c r="H40" s="3">
        <v>62336.92</v>
      </c>
      <c r="I40" s="4">
        <f t="shared" si="8"/>
        <v>0.83184592715637418</v>
      </c>
      <c r="J40" s="4">
        <f>(H40/H6)</f>
        <v>6.8878493009078681E-2</v>
      </c>
      <c r="K40" s="4">
        <f t="shared" si="9"/>
        <v>1.049531802341213</v>
      </c>
      <c r="L40" s="14">
        <f t="shared" si="10"/>
        <v>-4.8523750573529312E-2</v>
      </c>
    </row>
    <row r="41" spans="1:12" s="13" customFormat="1" ht="21" customHeight="1" x14ac:dyDescent="0.2">
      <c r="A41" s="1" t="s">
        <v>76</v>
      </c>
      <c r="B41" s="2" t="s">
        <v>77</v>
      </c>
      <c r="C41" s="3">
        <v>294.25</v>
      </c>
      <c r="D41" s="3">
        <v>201.8</v>
      </c>
      <c r="E41" s="4">
        <f t="shared" si="7"/>
        <v>0.68581138487680549</v>
      </c>
      <c r="F41" s="4">
        <f>(D41/D6)</f>
        <v>2.2496770520588651E-4</v>
      </c>
      <c r="G41" s="3">
        <v>232.19</v>
      </c>
      <c r="H41" s="3">
        <v>191.16</v>
      </c>
      <c r="I41" s="4">
        <f t="shared" si="8"/>
        <v>0.82329127008053749</v>
      </c>
      <c r="J41" s="4">
        <f>(H41/H6)</f>
        <v>2.1122013605445183E-4</v>
      </c>
      <c r="K41" s="4">
        <f t="shared" si="9"/>
        <v>1.0556601799539653</v>
      </c>
      <c r="L41" s="14">
        <f t="shared" si="10"/>
        <v>-0.137479885203732</v>
      </c>
    </row>
    <row r="42" spans="1:12" s="13" customFormat="1" ht="21" customHeight="1" x14ac:dyDescent="0.2">
      <c r="A42" s="1" t="s">
        <v>78</v>
      </c>
      <c r="B42" s="2" t="s">
        <v>79</v>
      </c>
      <c r="C42" s="3">
        <v>30724.97</v>
      </c>
      <c r="D42" s="3">
        <v>25766.39</v>
      </c>
      <c r="E42" s="4">
        <f t="shared" si="7"/>
        <v>0.8386140002740442</v>
      </c>
      <c r="F42" s="4">
        <f>(D42/D6)</f>
        <v>2.872450758047523E-2</v>
      </c>
      <c r="G42" s="3">
        <v>25255.759999999998</v>
      </c>
      <c r="H42" s="3">
        <v>20535.37</v>
      </c>
      <c r="I42" s="4">
        <f t="shared" si="8"/>
        <v>0.81309649759104463</v>
      </c>
      <c r="J42" s="4">
        <f>(H42/H6)</f>
        <v>2.269033085022237E-2</v>
      </c>
      <c r="K42" s="4">
        <f t="shared" si="9"/>
        <v>1.2547322010755102</v>
      </c>
      <c r="L42" s="14">
        <f t="shared" si="10"/>
        <v>2.5517502682999571E-2</v>
      </c>
    </row>
    <row r="43" spans="1:12" s="13" customFormat="1" ht="21" customHeight="1" x14ac:dyDescent="0.2">
      <c r="A43" s="5" t="s">
        <v>80</v>
      </c>
      <c r="B43" s="6" t="s">
        <v>81</v>
      </c>
      <c r="C43" s="7">
        <f>SUM(C44:C47)</f>
        <v>31273.96</v>
      </c>
      <c r="D43" s="7">
        <f>SUM(D44:D47)</f>
        <v>22558.81</v>
      </c>
      <c r="E43" s="8">
        <f t="shared" si="7"/>
        <v>0.72132886273436436</v>
      </c>
      <c r="F43" s="8">
        <f>(D43/D6)</f>
        <v>2.5148680465191302E-2</v>
      </c>
      <c r="G43" s="7">
        <f>SUM(G44:G47)</f>
        <v>30196.890000000003</v>
      </c>
      <c r="H43" s="7">
        <f>SUM(H44:H47)</f>
        <v>27925.47</v>
      </c>
      <c r="I43" s="8">
        <f t="shared" si="8"/>
        <v>0.92477967101910163</v>
      </c>
      <c r="J43" s="8">
        <f>(H43/H6)</f>
        <v>3.0855940430971507E-2</v>
      </c>
      <c r="K43" s="8">
        <f t="shared" si="9"/>
        <v>0.80782203486637827</v>
      </c>
      <c r="L43" s="8">
        <f t="shared" si="10"/>
        <v>-0.20345080828473727</v>
      </c>
    </row>
    <row r="44" spans="1:12" s="13" customFormat="1" ht="21" customHeight="1" x14ac:dyDescent="0.2">
      <c r="A44" s="1" t="s">
        <v>82</v>
      </c>
      <c r="B44" s="2" t="s">
        <v>83</v>
      </c>
      <c r="C44" s="3">
        <v>8453.6</v>
      </c>
      <c r="D44" s="3">
        <v>4367.42</v>
      </c>
      <c r="E44" s="4">
        <f t="shared" si="7"/>
        <v>0.51663433330178854</v>
      </c>
      <c r="F44" s="4">
        <f>(D44/D6)</f>
        <v>4.8688228695257327E-3</v>
      </c>
      <c r="G44" s="3">
        <v>5000</v>
      </c>
      <c r="H44" s="3">
        <v>4011.58</v>
      </c>
      <c r="I44" s="4">
        <f t="shared" si="8"/>
        <v>0.80231600000000003</v>
      </c>
      <c r="J44" s="4">
        <f>(H44/H6)</f>
        <v>4.432551126769815E-3</v>
      </c>
      <c r="K44" s="4">
        <f t="shared" si="9"/>
        <v>1.0887032042237723</v>
      </c>
      <c r="L44" s="4">
        <f t="shared" si="10"/>
        <v>-0.28568166669821149</v>
      </c>
    </row>
    <row r="45" spans="1:12" s="13" customFormat="1" ht="21" customHeight="1" x14ac:dyDescent="0.2">
      <c r="A45" s="1" t="s">
        <v>84</v>
      </c>
      <c r="B45" s="2" t="s">
        <v>85</v>
      </c>
      <c r="C45" s="3">
        <v>4089.93</v>
      </c>
      <c r="D45" s="3">
        <v>1478.72</v>
      </c>
      <c r="E45" s="4">
        <f t="shared" si="7"/>
        <v>0.36155142019545566</v>
      </c>
      <c r="F45" s="4">
        <f>(D45/D6)</f>
        <v>1.6484848614571283E-3</v>
      </c>
      <c r="G45" s="3">
        <v>820.56</v>
      </c>
      <c r="H45" s="3">
        <v>713.74</v>
      </c>
      <c r="I45" s="4">
        <f t="shared" si="8"/>
        <v>0.86982061031490698</v>
      </c>
      <c r="J45" s="4">
        <f>(H45/H6)</f>
        <v>7.8863914996602045E-4</v>
      </c>
      <c r="K45" s="4">
        <f t="shared" si="9"/>
        <v>2.0717908482080309</v>
      </c>
      <c r="L45" s="4">
        <f t="shared" si="10"/>
        <v>-0.50826919011945138</v>
      </c>
    </row>
    <row r="46" spans="1:12" s="13" customFormat="1" ht="21" customHeight="1" x14ac:dyDescent="0.2">
      <c r="A46" s="1" t="s">
        <v>86</v>
      </c>
      <c r="B46" s="2" t="s">
        <v>87</v>
      </c>
      <c r="C46" s="3">
        <v>17868.93</v>
      </c>
      <c r="D46" s="3">
        <v>15981.42</v>
      </c>
      <c r="E46" s="4">
        <f t="shared" si="7"/>
        <v>0.8943691648016977</v>
      </c>
      <c r="F46" s="4">
        <f>(D46/D6)</f>
        <v>1.7816171374288696E-2</v>
      </c>
      <c r="G46" s="3">
        <v>23655.13</v>
      </c>
      <c r="H46" s="3">
        <v>22589.15</v>
      </c>
      <c r="I46" s="4">
        <f t="shared" si="8"/>
        <v>0.95493662474059537</v>
      </c>
      <c r="J46" s="4">
        <f>(H46/H6)</f>
        <v>2.4959632435417562E-2</v>
      </c>
      <c r="K46" s="4">
        <f t="shared" si="9"/>
        <v>0.70748213190846043</v>
      </c>
      <c r="L46" s="14">
        <f t="shared" si="10"/>
        <v>-6.0567459938897672E-2</v>
      </c>
    </row>
    <row r="47" spans="1:12" s="13" customFormat="1" ht="21" customHeight="1" x14ac:dyDescent="0.2">
      <c r="A47" s="1" t="s">
        <v>88</v>
      </c>
      <c r="B47" s="2" t="s">
        <v>89</v>
      </c>
      <c r="C47" s="3">
        <v>861.5</v>
      </c>
      <c r="D47" s="3">
        <v>731.25</v>
      </c>
      <c r="E47" s="4">
        <f t="shared" si="7"/>
        <v>0.84881021474172957</v>
      </c>
      <c r="F47" s="4">
        <f>(D47/D6)</f>
        <v>8.1520135991974482E-4</v>
      </c>
      <c r="G47" s="3">
        <v>721.2</v>
      </c>
      <c r="H47" s="3">
        <v>611</v>
      </c>
      <c r="I47" s="4">
        <f t="shared" si="8"/>
        <v>0.84719911259012748</v>
      </c>
      <c r="J47" s="4">
        <f>(H47/H6)</f>
        <v>6.7511771881811086E-4</v>
      </c>
      <c r="K47" s="4">
        <f t="shared" si="9"/>
        <v>1.196808510638298</v>
      </c>
      <c r="L47" s="14">
        <f t="shared" si="10"/>
        <v>1.6111021516020951E-3</v>
      </c>
    </row>
    <row r="48" spans="1:12" s="13" customFormat="1" ht="21" customHeight="1" x14ac:dyDescent="0.2">
      <c r="A48" s="5" t="s">
        <v>90</v>
      </c>
      <c r="B48" s="6" t="s">
        <v>91</v>
      </c>
      <c r="C48" s="7">
        <f>SUM(C49:C50)</f>
        <v>8458.92</v>
      </c>
      <c r="D48" s="7">
        <f>SUM(D49:D50)</f>
        <v>3568.85</v>
      </c>
      <c r="E48" s="8">
        <f t="shared" si="7"/>
        <v>0.42190374184884122</v>
      </c>
      <c r="F48" s="8">
        <f>(D48/D6)</f>
        <v>3.9785728182558378E-3</v>
      </c>
      <c r="G48" s="7">
        <f>SUM(G49:G50)</f>
        <v>2191.06</v>
      </c>
      <c r="H48" s="7">
        <f>SUM(H49:H50)</f>
        <v>1979.84</v>
      </c>
      <c r="I48" s="8">
        <f t="shared" si="8"/>
        <v>0.90359917117742095</v>
      </c>
      <c r="J48" s="8">
        <f>(H48/H6)</f>
        <v>2.1876023967673463E-3</v>
      </c>
      <c r="K48" s="8">
        <f t="shared" si="9"/>
        <v>1.8025951592047842</v>
      </c>
      <c r="L48" s="15">
        <f t="shared" si="10"/>
        <v>-0.48169542932857973</v>
      </c>
    </row>
    <row r="49" spans="1:12" s="13" customFormat="1" ht="21" customHeight="1" x14ac:dyDescent="0.2">
      <c r="A49" s="1" t="s">
        <v>92</v>
      </c>
      <c r="B49" s="2" t="s">
        <v>93</v>
      </c>
      <c r="C49" s="3">
        <v>6542.44</v>
      </c>
      <c r="D49" s="3">
        <v>2009.82</v>
      </c>
      <c r="E49" s="4">
        <f t="shared" si="7"/>
        <v>0.30719731476329931</v>
      </c>
      <c r="F49" s="4">
        <f>(D49/D6)</f>
        <v>2.240557944880549E-3</v>
      </c>
      <c r="G49" s="3">
        <v>2191.06</v>
      </c>
      <c r="H49" s="3">
        <v>1979.84</v>
      </c>
      <c r="I49" s="4">
        <f t="shared" si="8"/>
        <v>0.90359917117742095</v>
      </c>
      <c r="J49" s="4">
        <f>(H49/H6)</f>
        <v>2.1876023967673463E-3</v>
      </c>
      <c r="K49" s="4">
        <f t="shared" si="9"/>
        <v>1.0151426377889123</v>
      </c>
      <c r="L49" s="4">
        <f t="shared" si="10"/>
        <v>-0.59640185641412158</v>
      </c>
    </row>
    <row r="50" spans="1:12" s="13" customFormat="1" ht="21" customHeight="1" x14ac:dyDescent="0.2">
      <c r="A50" s="1" t="s">
        <v>108</v>
      </c>
      <c r="B50" s="2" t="s">
        <v>109</v>
      </c>
      <c r="C50" s="3">
        <v>1916.48</v>
      </c>
      <c r="D50" s="3">
        <v>1559.03</v>
      </c>
      <c r="E50" s="4">
        <f t="shared" si="7"/>
        <v>0.81348618300217057</v>
      </c>
      <c r="F50" s="4"/>
      <c r="G50" s="3"/>
      <c r="H50" s="3"/>
      <c r="I50" s="4"/>
      <c r="J50" s="4"/>
      <c r="K50" s="4"/>
      <c r="L50" s="4"/>
    </row>
    <row r="51" spans="1:12" s="13" customFormat="1" ht="21" customHeight="1" x14ac:dyDescent="0.2">
      <c r="A51" s="5" t="s">
        <v>94</v>
      </c>
      <c r="B51" s="6" t="s">
        <v>95</v>
      </c>
      <c r="C51" s="7">
        <f>SUM(C52:C52)</f>
        <v>3856.3</v>
      </c>
      <c r="D51" s="7">
        <f>SUM(D52:D52)</f>
        <v>2862.32</v>
      </c>
      <c r="E51" s="8">
        <f t="shared" si="7"/>
        <v>0.74224515727510831</v>
      </c>
      <c r="F51" s="8">
        <f>(D51/D6)</f>
        <v>3.190929444821175E-3</v>
      </c>
      <c r="G51" s="7">
        <f>SUM(G52:G52)</f>
        <v>3367.83</v>
      </c>
      <c r="H51" s="7">
        <f>SUM(H52:H52)</f>
        <v>2742.03</v>
      </c>
      <c r="I51" s="8">
        <f t="shared" si="8"/>
        <v>0.81418301992677788</v>
      </c>
      <c r="J51" s="8">
        <f>(H51/H6)</f>
        <v>3.0297758404759815E-3</v>
      </c>
      <c r="K51" s="8">
        <f t="shared" si="9"/>
        <v>1.0438689583994341</v>
      </c>
      <c r="L51" s="15">
        <f t="shared" si="10"/>
        <v>-7.1937862651669571E-2</v>
      </c>
    </row>
    <row r="52" spans="1:12" s="13" customFormat="1" ht="21" customHeight="1" x14ac:dyDescent="0.2">
      <c r="A52" s="1" t="s">
        <v>96</v>
      </c>
      <c r="B52" s="2" t="s">
        <v>97</v>
      </c>
      <c r="C52" s="3">
        <v>3856.3</v>
      </c>
      <c r="D52" s="3">
        <v>2862.32</v>
      </c>
      <c r="E52" s="4">
        <f t="shared" si="7"/>
        <v>0.74224515727510831</v>
      </c>
      <c r="F52" s="4">
        <f>(D52/D6)</f>
        <v>3.190929444821175E-3</v>
      </c>
      <c r="G52" s="3">
        <v>3367.83</v>
      </c>
      <c r="H52" s="3">
        <v>2742.03</v>
      </c>
      <c r="I52" s="4">
        <f t="shared" si="8"/>
        <v>0.81418301992677788</v>
      </c>
      <c r="J52" s="4">
        <f>(H52/H6)</f>
        <v>3.0297758404759815E-3</v>
      </c>
      <c r="K52" s="4">
        <f t="shared" si="9"/>
        <v>1.0438689583994341</v>
      </c>
      <c r="L52" s="4">
        <f t="shared" si="10"/>
        <v>-7.1937862651669571E-2</v>
      </c>
    </row>
    <row r="53" spans="1:12" s="13" customFormat="1" ht="41.1" customHeight="1" x14ac:dyDescent="0.2">
      <c r="A53" s="5" t="s">
        <v>98</v>
      </c>
      <c r="B53" s="6" t="s">
        <v>99</v>
      </c>
      <c r="C53" s="7">
        <f>SUM(C54:C54)</f>
        <v>13.2</v>
      </c>
      <c r="D53" s="7">
        <f>SUM(D54:D54)</f>
        <v>11</v>
      </c>
      <c r="E53" s="8">
        <f t="shared" si="7"/>
        <v>0.83333333333333337</v>
      </c>
      <c r="F53" s="8">
        <f>(D53/D6)</f>
        <v>1.2262858063750008E-5</v>
      </c>
      <c r="G53" s="7">
        <f>SUM(G54:G54)</f>
        <v>4.8</v>
      </c>
      <c r="H53" s="7">
        <f>SUM(H54:H54)</f>
        <v>3.5</v>
      </c>
      <c r="I53" s="8">
        <f t="shared" si="8"/>
        <v>0.72916666666666674</v>
      </c>
      <c r="J53" s="8">
        <f>(H53/H6)</f>
        <v>3.8672864416749392E-6</v>
      </c>
      <c r="K53" s="8">
        <f t="shared" si="9"/>
        <v>3.1428571428571428</v>
      </c>
      <c r="L53" s="8">
        <f t="shared" si="10"/>
        <v>0.10416666666666663</v>
      </c>
    </row>
    <row r="54" spans="1:12" s="13" customFormat="1" ht="21" customHeight="1" x14ac:dyDescent="0.2">
      <c r="A54" s="1" t="s">
        <v>100</v>
      </c>
      <c r="B54" s="2" t="s">
        <v>101</v>
      </c>
      <c r="C54" s="3">
        <v>13.2</v>
      </c>
      <c r="D54" s="3">
        <v>11</v>
      </c>
      <c r="E54" s="4">
        <f t="shared" si="7"/>
        <v>0.83333333333333337</v>
      </c>
      <c r="F54" s="4">
        <f>(D54/D6)</f>
        <v>1.2262858063750008E-5</v>
      </c>
      <c r="G54" s="3">
        <v>4.8</v>
      </c>
      <c r="H54" s="3">
        <v>3.5</v>
      </c>
      <c r="I54" s="4">
        <f t="shared" si="8"/>
        <v>0.72916666666666674</v>
      </c>
      <c r="J54" s="4">
        <f>(H54/H6)</f>
        <v>3.8672864416749392E-6</v>
      </c>
      <c r="K54" s="4">
        <f t="shared" si="9"/>
        <v>3.1428571428571428</v>
      </c>
      <c r="L54" s="4">
        <f t="shared" si="10"/>
        <v>0.10416666666666663</v>
      </c>
    </row>
  </sheetData>
  <mergeCells count="17">
    <mergeCell ref="K5"/>
    <mergeCell ref="A3:O3"/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2017-10-09T06:12:02Z</cp:lastPrinted>
  <dcterms:created xsi:type="dcterms:W3CDTF">2017-03-10T06:35:34Z</dcterms:created>
  <dcterms:modified xsi:type="dcterms:W3CDTF">2024-11-22T13:11:48Z</dcterms:modified>
</cp:coreProperties>
</file>