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на сайт\2024\сентябрь\"/>
    </mc:Choice>
  </mc:AlternateContent>
  <bookViews>
    <workbookView xWindow="1005" yWindow="1005" windowWidth="15000" windowHeight="10005"/>
  </bookViews>
  <sheets>
    <sheet name="Таблица" sheetId="1" r:id="rId1"/>
  </sheets>
  <definedNames>
    <definedName name="_xlnm.Print_Titles" localSheetId="0">Таблица!A:B,Таблица!4:5</definedName>
    <definedName name="_xlnm.Print_Area" localSheetId="0">Таблица!$C$6:$L$55</definedName>
  </definedNames>
  <calcPr calcId="162913"/>
</workbook>
</file>

<file path=xl/calcChain.xml><?xml version="1.0" encoding="utf-8"?>
<calcChain xmlns="http://schemas.openxmlformats.org/spreadsheetml/2006/main">
  <c r="H6" i="1" l="1"/>
  <c r="G6" i="1"/>
  <c r="C6" i="1"/>
  <c r="H49" i="1"/>
  <c r="G49" i="1"/>
  <c r="D49" i="1"/>
  <c r="C49" i="1"/>
  <c r="E51" i="1"/>
  <c r="L33" i="1"/>
  <c r="K33" i="1"/>
  <c r="K32" i="1"/>
  <c r="J33" i="1"/>
  <c r="J32" i="1"/>
  <c r="I33" i="1"/>
  <c r="I32" i="1"/>
  <c r="F33" i="1"/>
  <c r="E33" i="1"/>
  <c r="H32" i="1"/>
  <c r="G32" i="1"/>
  <c r="D32" i="1"/>
  <c r="C32" i="1"/>
  <c r="E32" i="1" s="1"/>
  <c r="L32" i="1" s="1"/>
  <c r="K22" i="1" l="1"/>
  <c r="E22" i="1"/>
  <c r="E14" i="1"/>
  <c r="I37" i="1"/>
  <c r="K37" i="1" l="1"/>
  <c r="E37" i="1" l="1"/>
  <c r="L37" i="1" s="1"/>
  <c r="H54" i="1"/>
  <c r="H52" i="1"/>
  <c r="H44" i="1"/>
  <c r="H40" i="1"/>
  <c r="H34" i="1"/>
  <c r="H27" i="1"/>
  <c r="H21" i="1"/>
  <c r="H18" i="1"/>
  <c r="H16" i="1"/>
  <c r="H7" i="1"/>
  <c r="G54" i="1"/>
  <c r="G52" i="1"/>
  <c r="G44" i="1"/>
  <c r="G40" i="1"/>
  <c r="G34" i="1"/>
  <c r="G27" i="1"/>
  <c r="G21" i="1"/>
  <c r="G18" i="1"/>
  <c r="G16" i="1"/>
  <c r="G7" i="1"/>
  <c r="D54" i="1"/>
  <c r="D52" i="1"/>
  <c r="D44" i="1"/>
  <c r="D40" i="1"/>
  <c r="D34" i="1"/>
  <c r="D27" i="1"/>
  <c r="D21" i="1"/>
  <c r="D18" i="1"/>
  <c r="D16" i="1"/>
  <c r="D7" i="1"/>
  <c r="C54" i="1"/>
  <c r="C52" i="1"/>
  <c r="C44" i="1"/>
  <c r="C40" i="1"/>
  <c r="C34" i="1"/>
  <c r="C27" i="1"/>
  <c r="C21" i="1"/>
  <c r="C18" i="1"/>
  <c r="C16" i="1"/>
  <c r="C7" i="1"/>
  <c r="E55" i="1"/>
  <c r="E53" i="1"/>
  <c r="E50" i="1"/>
  <c r="E48" i="1"/>
  <c r="E47" i="1"/>
  <c r="E46" i="1"/>
  <c r="E45" i="1"/>
  <c r="E43" i="1"/>
  <c r="E42" i="1"/>
  <c r="E41" i="1"/>
  <c r="E39" i="1"/>
  <c r="E38" i="1"/>
  <c r="E36" i="1"/>
  <c r="E35" i="1"/>
  <c r="E31" i="1"/>
  <c r="E30" i="1"/>
  <c r="E29" i="1"/>
  <c r="E28" i="1"/>
  <c r="E26" i="1"/>
  <c r="E25" i="1"/>
  <c r="E24" i="1"/>
  <c r="E23" i="1"/>
  <c r="E20" i="1"/>
  <c r="E19" i="1"/>
  <c r="E17" i="1"/>
  <c r="E15" i="1"/>
  <c r="E12" i="1"/>
  <c r="E11" i="1"/>
  <c r="E10" i="1"/>
  <c r="E9" i="1"/>
  <c r="E8" i="1"/>
  <c r="I55" i="1"/>
  <c r="I53" i="1"/>
  <c r="I50" i="1"/>
  <c r="I48" i="1"/>
  <c r="I47" i="1"/>
  <c r="I46" i="1"/>
  <c r="I45" i="1"/>
  <c r="I43" i="1"/>
  <c r="I42" i="1"/>
  <c r="I41" i="1"/>
  <c r="I39" i="1"/>
  <c r="I38" i="1"/>
  <c r="I36" i="1"/>
  <c r="I35" i="1"/>
  <c r="I31" i="1"/>
  <c r="I30" i="1"/>
  <c r="I29" i="1"/>
  <c r="I28" i="1"/>
  <c r="I26" i="1"/>
  <c r="I25" i="1"/>
  <c r="I24" i="1"/>
  <c r="I23" i="1"/>
  <c r="I22" i="1"/>
  <c r="I20" i="1"/>
  <c r="I19" i="1"/>
  <c r="I17" i="1"/>
  <c r="I15" i="1"/>
  <c r="I14" i="1"/>
  <c r="I12" i="1"/>
  <c r="I11" i="1"/>
  <c r="I10" i="1"/>
  <c r="I9" i="1"/>
  <c r="I8" i="1"/>
  <c r="K55" i="1"/>
  <c r="K53" i="1"/>
  <c r="K50" i="1"/>
  <c r="K48" i="1"/>
  <c r="K47" i="1"/>
  <c r="K46" i="1"/>
  <c r="K45" i="1"/>
  <c r="K43" i="1"/>
  <c r="K42" i="1"/>
  <c r="K41" i="1"/>
  <c r="K39" i="1"/>
  <c r="K38" i="1"/>
  <c r="K36" i="1"/>
  <c r="K35" i="1"/>
  <c r="K31" i="1"/>
  <c r="K30" i="1"/>
  <c r="K29" i="1"/>
  <c r="K28" i="1"/>
  <c r="K26" i="1"/>
  <c r="K25" i="1"/>
  <c r="K24" i="1"/>
  <c r="K23" i="1"/>
  <c r="K20" i="1"/>
  <c r="K19" i="1"/>
  <c r="K17" i="1"/>
  <c r="K15" i="1"/>
  <c r="K14" i="1"/>
  <c r="K12" i="1"/>
  <c r="K11" i="1"/>
  <c r="K10" i="1"/>
  <c r="K9" i="1"/>
  <c r="K8" i="1"/>
  <c r="F32" i="1" l="1"/>
  <c r="D6" i="1"/>
  <c r="F22" i="1"/>
  <c r="F28" i="1"/>
  <c r="L9" i="1"/>
  <c r="F37" i="1"/>
  <c r="J37" i="1"/>
  <c r="J54" i="1"/>
  <c r="L11" i="1"/>
  <c r="L22" i="1"/>
  <c r="L30" i="1"/>
  <c r="K54" i="1"/>
  <c r="L25" i="1"/>
  <c r="L43" i="1"/>
  <c r="L17" i="1"/>
  <c r="L39" i="1"/>
  <c r="L29" i="1"/>
  <c r="L42" i="1"/>
  <c r="L47" i="1"/>
  <c r="L55" i="1"/>
  <c r="L20" i="1"/>
  <c r="L14" i="1"/>
  <c r="L15" i="1"/>
  <c r="L10" i="1"/>
  <c r="L48" i="1"/>
  <c r="L53" i="1"/>
  <c r="L50" i="1"/>
  <c r="L46" i="1"/>
  <c r="L45" i="1"/>
  <c r="L41" i="1"/>
  <c r="L38" i="1"/>
  <c r="L35" i="1"/>
  <c r="L31" i="1"/>
  <c r="L28" i="1"/>
  <c r="L26" i="1"/>
  <c r="L24" i="1"/>
  <c r="E54" i="1"/>
  <c r="K16" i="1"/>
  <c r="K7" i="1"/>
  <c r="E27" i="1"/>
  <c r="E16" i="1"/>
  <c r="I54" i="1"/>
  <c r="I52" i="1"/>
  <c r="K52" i="1"/>
  <c r="E52" i="1"/>
  <c r="I49" i="1"/>
  <c r="K49" i="1"/>
  <c r="E49" i="1"/>
  <c r="I44" i="1"/>
  <c r="K44" i="1"/>
  <c r="E44" i="1"/>
  <c r="I40" i="1"/>
  <c r="K40" i="1"/>
  <c r="E40" i="1"/>
  <c r="I34" i="1"/>
  <c r="K34" i="1"/>
  <c r="E34" i="1"/>
  <c r="I27" i="1"/>
  <c r="K27" i="1"/>
  <c r="I21" i="1"/>
  <c r="K21" i="1"/>
  <c r="E21" i="1"/>
  <c r="I18" i="1"/>
  <c r="K18" i="1"/>
  <c r="E18" i="1"/>
  <c r="I16" i="1"/>
  <c r="I7" i="1"/>
  <c r="E7" i="1"/>
  <c r="L36" i="1"/>
  <c r="L23" i="1"/>
  <c r="L19" i="1"/>
  <c r="L12" i="1"/>
  <c r="L8" i="1"/>
  <c r="F47" i="1" l="1"/>
  <c r="L16" i="1"/>
  <c r="F17" i="1"/>
  <c r="F27" i="1"/>
  <c r="J24" i="1"/>
  <c r="J26" i="1"/>
  <c r="J41" i="1"/>
  <c r="J47" i="1"/>
  <c r="J19" i="1"/>
  <c r="J52" i="1"/>
  <c r="J38" i="1"/>
  <c r="J25" i="1"/>
  <c r="J50" i="1"/>
  <c r="J53" i="1"/>
  <c r="J40" i="1"/>
  <c r="J45" i="1"/>
  <c r="J55" i="1"/>
  <c r="J8" i="1"/>
  <c r="J9" i="1"/>
  <c r="J29" i="1"/>
  <c r="J31" i="1"/>
  <c r="J20" i="1"/>
  <c r="J18" i="1"/>
  <c r="J7" i="1"/>
  <c r="J15" i="1"/>
  <c r="J49" i="1"/>
  <c r="J30" i="1"/>
  <c r="J42" i="1"/>
  <c r="J23" i="1"/>
  <c r="J34" i="1"/>
  <c r="J12" i="1"/>
  <c r="J35" i="1"/>
  <c r="J28" i="1"/>
  <c r="J10" i="1"/>
  <c r="J22" i="1"/>
  <c r="J48" i="1"/>
  <c r="I6" i="1"/>
  <c r="J36" i="1"/>
  <c r="J21" i="1"/>
  <c r="J46" i="1"/>
  <c r="J27" i="1"/>
  <c r="J43" i="1"/>
  <c r="J16" i="1"/>
  <c r="J44" i="1"/>
  <c r="J17" i="1"/>
  <c r="J39" i="1"/>
  <c r="J14" i="1"/>
  <c r="J11" i="1"/>
  <c r="L54" i="1"/>
  <c r="F45" i="1"/>
  <c r="F15" i="1"/>
  <c r="F35" i="1"/>
  <c r="F46" i="1"/>
  <c r="F53" i="1"/>
  <c r="F41" i="1"/>
  <c r="F16" i="1"/>
  <c r="F34" i="1"/>
  <c r="K6" i="1"/>
  <c r="F11" i="1"/>
  <c r="F20" i="1"/>
  <c r="F31" i="1"/>
  <c r="F9" i="1"/>
  <c r="F40" i="1"/>
  <c r="F10" i="1"/>
  <c r="F26" i="1"/>
  <c r="F50" i="1"/>
  <c r="F19" i="1"/>
  <c r="F43" i="1"/>
  <c r="F44" i="1"/>
  <c r="F25" i="1"/>
  <c r="F14" i="1"/>
  <c r="F49" i="1"/>
  <c r="F30" i="1"/>
  <c r="F55" i="1"/>
  <c r="F38" i="1"/>
  <c r="F8" i="1"/>
  <c r="F52" i="1"/>
  <c r="E6" i="1"/>
  <c r="F48" i="1"/>
  <c r="F29" i="1"/>
  <c r="F18" i="1"/>
  <c r="F54" i="1"/>
  <c r="F36" i="1"/>
  <c r="F21" i="1"/>
  <c r="F7" i="1"/>
  <c r="F42" i="1"/>
  <c r="F23" i="1"/>
  <c r="F12" i="1"/>
  <c r="F39" i="1"/>
  <c r="F24" i="1"/>
  <c r="L27" i="1"/>
  <c r="L52" i="1"/>
  <c r="L49" i="1"/>
  <c r="L44" i="1"/>
  <c r="L40" i="1"/>
  <c r="L34" i="1"/>
  <c r="L21" i="1"/>
  <c r="L18" i="1"/>
  <c r="L7" i="1"/>
  <c r="L6" i="1" l="1"/>
</calcChain>
</file>

<file path=xl/sharedStrings.xml><?xml version="1.0" encoding="utf-8"?>
<sst xmlns="http://schemas.openxmlformats.org/spreadsheetml/2006/main" count="110" uniqueCount="110">
  <si>
    <t>РзПр</t>
  </si>
  <si>
    <t>Код</t>
  </si>
  <si>
    <t>Сравнение с прошлым годом</t>
  </si>
  <si>
    <t>Годовые назначения, тыс.руб.</t>
  </si>
  <si>
    <t>Исполнено, тыс.руб.</t>
  </si>
  <si>
    <t>% исполнения</t>
  </si>
  <si>
    <t>Доля</t>
  </si>
  <si>
    <t>Назначено прошлый год, тыс.руб.</t>
  </si>
  <si>
    <t>Исполнено прошлый год, тыс.руб.</t>
  </si>
  <si>
    <t>% исполнения прошлый год</t>
  </si>
  <si>
    <t>Доля в прошлом году</t>
  </si>
  <si>
    <t>Темп роста к прошлому году</t>
  </si>
  <si>
    <t>Изменение % исполнения</t>
  </si>
  <si>
    <t xml:space="preserve">Расходы бюджета - Итого 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</si>
  <si>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</si>
  <si>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</si>
  <si>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</si>
  <si>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</si>
  <si>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</si>
  <si>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</si>
  <si>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</si>
  <si>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</si>
  <si>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</si>
  <si>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</si>
  <si>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</si>
  <si>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</si>
  <si>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</si>
  <si>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</si>
  <si>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</si>
  <si>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</si>
  <si>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</si>
  <si>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</si>
  <si>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</si>
  <si>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</si>
  <si>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</si>
  <si>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</si>
  <si>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</si>
  <si>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</si>
  <si>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</si>
  <si>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</si>
  <si>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НАЦИОНАЛЬНАЯ ЭКОНОМИКА</t>
  </si>
  <si>
    <t>0400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</si>
  <si>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</si>
  <si>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</si>
  <si>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</si>
  <si>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</si>
  <si>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</si>
  <si>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</si>
  <si>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</si>
  <si>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</si>
  <si>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</si>
  <si>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</si>
  <si>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</si>
  <si>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</si>
  <si>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</si>
  <si>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</si>
  <si>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</si>
  <si>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</si>
  <si>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</si>
  <si>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</si>
  <si>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</si>
  <si>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</si>
  <si>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</si>
  <si>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</si>
  <si>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</si>
  <si>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</si>
  <si>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</si>
  <si>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</si>
  <si>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</si>
  <si>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</si>
  <si>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</si>
  <si>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</si>
  <si>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</si>
  <si>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</si>
  <si>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</si>
  <si>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</si>
  <si>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Кинематография</t>
  </si>
  <si>
    <t>0802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</si>
  <si>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</si>
  <si>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</si>
  <si>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</si>
  <si>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</si>
  <si>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</si>
  <si>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</si>
  <si>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</si>
  <si>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</si>
  <si>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</si>
  <si>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</si>
  <si>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</si>
  <si>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</si>
  <si>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</si>
  <si>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</si>
  <si>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Массовый спорт</t>
  </si>
  <si>
    <t>1102</t>
  </si>
  <si>
    <t>СРЕДСТВА МАССОВОЙ ИНФОРМАЦИИ</t>
  </si>
  <si>
    <t>1200</t>
  </si>
  <si>
    <t>Периодическая печать и издательства</t>
  </si>
  <si>
    <t>1202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</si>
  <si>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</si>
  <si>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</si>
  <si>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</si>
  <si>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</si>
  <si>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Дополнительное образование</t>
  </si>
  <si>
    <t>Анализ исполнения расходов (Бюджет Тоншаевского муниципального округа)</t>
  </si>
  <si>
    <t>Обеспечение проведения выборов и референдумов</t>
  </si>
  <si>
    <t>Информация об исполнении за январь-сентябрь месяц 2024 года, 2023 года в разрезе разделов, подразделов классификации расходов</t>
  </si>
  <si>
    <t>за январь-сентябрь месяц 2024 года</t>
  </si>
  <si>
    <t>ОХРАНА ОКРУЖАЮЩЕЙ СРЕДЫ</t>
  </si>
  <si>
    <t>Спорт высших достижений</t>
  </si>
  <si>
    <t>Охрана объектов растительного и животного мира и среды их обитания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</si>
</sst>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\ \ 00"/>
    <numFmt numFmtId="165" formatCode="#,##0.00%"/>
  </numFmts>
  <fonts count="9" x14ac:knownFonts="1">
    <font>
      <sz val="10"/>
      <color rgb="FF000000"/>
      <name val="Arial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sz val="8.5"/>
      <color indexed="9"/>
      <name val="Arial"/>
      <family val="2"/>
    </font>
    <font>
      <b/>
      <sz val="8.5"/>
      <color indexed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0"/>
      <color rgb="FF000000"/>
      <name val="Arial"/>
      <family val="2"/>
    </font>
    <font>
      <b/>
      <sz val="8.5"/>
      <color indexed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10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3" fillId="0" borderId="1" xfId="1" applyFont="1" applyFill="1" applyBorder="1" applyAlignment="1" applyProtection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right" vertical="center" wrapText="1"/>
    </xf>
    <xf numFmtId="165" fontId="3" fillId="0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165" fontId="4" fillId="0" borderId="1" xfId="1" applyNumberFormat="1" applyFont="1" applyFill="1" applyBorder="1" applyAlignment="1" applyProtection="1">
      <alignment horizontal="right" vertical="center" wrapText="1"/>
    </xf>
    <xf numFmtId="0" fontId="0" fillId="0" borderId="0" xfId="1" applyFont="1" applyFill="1" applyAlignment="1" applyProtection="1">
      <alignment wrapText="1"/>
    </xf>
    <xf numFmtId="164" fontId="0" fillId="0" borderId="0" xfId="1" applyNumberFormat="1" applyFont="1" applyFill="1" applyAlignment="1" applyProtection="1">
      <alignment wrapText="1"/>
    </xf>
    <xf numFmtId="4" fontId="0" fillId="0" borderId="0" xfId="1" applyNumberFormat="1" applyFont="1" applyFill="1" applyAlignment="1" applyProtection="1">
      <alignment wrapText="1"/>
    </xf>
    <xf numFmtId="165" fontId="0" fillId="0" borderId="0" xfId="1" applyNumberFormat="1" applyFont="1" applyFill="1" applyAlignment="1" applyProtection="1">
      <alignment wrapText="1"/>
    </xf>
    <xf numFmtId="0" fontId="0" fillId="0" borderId="0" xfId="1" applyFont="1" applyFill="1" applyAlignment="1" applyProtection="1">
      <alignment vertical="center"/>
    </xf>
    <xf numFmtId="165" fontId="5" fillId="0" borderId="1" xfId="1" applyNumberFormat="1" applyFont="1" applyFill="1" applyBorder="1" applyAlignment="1" applyProtection="1">
      <alignment horizontal="right" vertical="center" wrapText="1"/>
    </xf>
    <xf numFmtId="165" fontId="6" fillId="0" borderId="1" xfId="1" applyNumberFormat="1" applyFont="1" applyFill="1" applyBorder="1" applyAlignment="1" applyProtection="1">
      <alignment horizontal="right" vertical="center" wrapText="1"/>
    </xf>
    <xf numFmtId="4" fontId="1" fillId="2" borderId="1" xfId="1" applyNumberFormat="1" applyFont="1" applyFill="1" applyBorder="1" applyAlignment="1" applyProtection="1">
      <alignment horizontal="center" vertical="center" wrapText="1"/>
    </xf>
    <xf numFmtId="165" fontId="1" fillId="2" borderId="1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horizontal="left" wrapText="1"/>
    </xf>
    <xf numFmtId="49" fontId="0" fillId="0" borderId="0" xfId="1" applyNumberFormat="1" applyFont="1" applyFill="1" applyProtection="1"/>
    <xf numFmtId="165" fontId="1" fillId="0" borderId="0" xfId="1" applyNumberFormat="1" applyFont="1" applyFill="1" applyAlignment="1" applyProtection="1">
      <alignment horizontal="left" wrapText="1"/>
    </xf>
    <xf numFmtId="0" fontId="0" fillId="0" borderId="0" xfId="1" applyFont="1" applyFill="1" applyProtection="1"/>
    <xf numFmtId="0" fontId="1" fillId="2" borderId="1" xfId="1" applyFont="1" applyFill="1" applyBorder="1" applyAlignment="1" applyProtection="1">
      <alignment horizontal="center" vertical="center" wrapText="1"/>
    </xf>
    <xf numFmtId="164" fontId="1" fillId="2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8080"/>
      <rgbColor rgb="00000000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55"/>
  <sheetViews>
    <sheetView tabSelected="1" topLeftCell="A2" workbookViewId="0">
      <selection activeCell="D16" sqref="D16"/>
    </sheetView>
  </sheetViews>
  <sheetFormatPr defaultColWidth="9.85546875" defaultRowHeight="12.75" x14ac:dyDescent="0.2"/>
  <cols>
    <col min="1" max="1" width="38.140625" style="9" customWidth="1"/>
    <col min="2" max="2" width="10" style="10" customWidth="1"/>
    <col min="3" max="4" width="16.42578125" style="11" customWidth="1"/>
    <col min="5" max="6" width="13.5703125" style="12" customWidth="1"/>
    <col min="7" max="7" width="16.42578125" style="11" customWidth="1"/>
    <col min="8" max="8" width="13.5703125" style="11" customWidth="1"/>
    <col min="9" max="12" width="13.5703125" style="12" customWidth="1"/>
  </cols>
  <sheetData>
    <row r="1" spans="1:15" x14ac:dyDescent="0.2">
      <c r="A1" s="20" t="s">
        <v>103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  <c r="N1" s="21"/>
      <c r="O1" s="21"/>
    </row>
    <row r="2" spans="1:15" ht="21.75" customHeight="1" x14ac:dyDescent="0.2">
      <c r="A2" s="18" t="s">
        <v>105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N2" s="19"/>
      <c r="O2" s="19"/>
    </row>
    <row r="3" spans="1:15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N3" s="19"/>
      <c r="O3" s="19"/>
    </row>
    <row r="4" spans="1:15" s="13" customFormat="1" ht="20.100000000000001" customHeight="1" x14ac:dyDescent="0.2">
      <c r="A4" s="22" t="s">
        <v>0</v>
      </c>
      <c r="B4" s="23" t="s">
        <v>1</v>
      </c>
      <c r="C4" s="17" t="s">
        <v>106</v>
      </c>
      <c r="D4" s="17"/>
      <c r="E4" s="17"/>
      <c r="F4" s="17"/>
      <c r="G4" s="17" t="s">
        <v>2</v>
      </c>
      <c r="H4" s="17"/>
      <c r="I4" s="17"/>
      <c r="J4" s="17"/>
      <c r="K4" s="17"/>
      <c r="L4" s="17"/>
    </row>
    <row r="5" spans="1:15" s="13" customFormat="1" ht="83.1" customHeight="1" x14ac:dyDescent="0.2">
      <c r="A5" s="22"/>
      <c r="B5" s="23"/>
      <c r="C5" s="16" t="s">
        <v>3</v>
      </c>
      <c r="D5" s="16" t="s">
        <v>4</v>
      </c>
      <c r="E5" s="17" t="s">
        <v>5</v>
      </c>
      <c r="F5" s="17" t="s">
        <v>6</v>
      </c>
      <c r="G5" s="16" t="s">
        <v>7</v>
      </c>
      <c r="H5" s="16" t="s">
        <v>8</v>
      </c>
      <c r="I5" s="17" t="s">
        <v>9</v>
      </c>
      <c r="J5" s="17" t="s">
        <v>10</v>
      </c>
      <c r="K5" s="17" t="s">
        <v>11</v>
      </c>
      <c r="L5" s="17" t="s">
        <v>12</v>
      </c>
    </row>
    <row r="6" spans="1:15" s="13" customFormat="1" ht="21" customHeight="1" x14ac:dyDescent="0.2">
      <c r="A6" s="1" t="s">
        <v>13</v>
      </c>
      <c r="B6" s="2"/>
      <c r="C6" s="3">
        <f>(C7+C16+C18+C21+C27+C34+C40+C44+C49+C54+C52+C32)</f>
        <v>1150580.4899999998</v>
      </c>
      <c r="D6" s="3">
        <f>(D7+D16+D18+D21+D27+D34+D40+D44+D49+D54+D52+D32)</f>
        <v>797733.17000000016</v>
      </c>
      <c r="E6" s="4">
        <f t="shared" ref="E6:E34" si="0">(D6/C6)</f>
        <v>0.69333104196821582</v>
      </c>
      <c r="F6" s="4">
        <v>1</v>
      </c>
      <c r="G6" s="3">
        <f>(G7+G16+G18+G21+G27+G34+G40+G44+G49+G54+G52+G32)</f>
        <v>1096478.8800000001</v>
      </c>
      <c r="H6" s="3">
        <f>(H7+H16+H18+H21+H27+H34+H40+H44+H49+H54+H52+H32)</f>
        <v>789137.76</v>
      </c>
      <c r="I6" s="4">
        <f t="shared" ref="I6:I34" si="1">(H6/G6)</f>
        <v>0.71970174199798531</v>
      </c>
      <c r="J6" s="4">
        <v>1</v>
      </c>
      <c r="K6" s="4">
        <f t="shared" ref="K6:K34" si="2">(D6/H6)</f>
        <v>1.0108921539884241</v>
      </c>
      <c r="L6" s="14">
        <f t="shared" ref="L6:L34" si="3">(E6-I6)</f>
        <v>-2.6370700029769489E-2</v>
      </c>
    </row>
    <row r="7" spans="1:15" s="13" customFormat="1" ht="21" customHeight="1" x14ac:dyDescent="0.2">
      <c r="A7" s="5" t="s">
        <v>14</v>
      </c>
      <c r="B7" s="6" t="s">
        <v>15</v>
      </c>
      <c r="C7" s="7">
        <f>SUM(C8:C15)</f>
        <v>125363.6</v>
      </c>
      <c r="D7" s="7">
        <f>SUM(D8:D15)</f>
        <v>85250.299999999988</v>
      </c>
      <c r="E7" s="8">
        <f t="shared" si="0"/>
        <v>0.68002434518472654</v>
      </c>
      <c r="F7" s="8">
        <f>(D7/D6)</f>
        <v>0.10686568292001694</v>
      </c>
      <c r="G7" s="7">
        <f>SUM(G8:G15)</f>
        <v>104918.33000000002</v>
      </c>
      <c r="H7" s="7">
        <f>SUM(H8:H15)</f>
        <v>68648.98</v>
      </c>
      <c r="I7" s="8">
        <f t="shared" si="1"/>
        <v>0.65430873709103055</v>
      </c>
      <c r="J7" s="8">
        <f>(H7/H6)</f>
        <v>8.6992390276698958E-2</v>
      </c>
      <c r="K7" s="8">
        <f t="shared" si="2"/>
        <v>1.2418290847147326</v>
      </c>
      <c r="L7" s="15">
        <f t="shared" si="3"/>
        <v>2.5715608093695996E-2</v>
      </c>
    </row>
    <row r="8" spans="1:15" s="13" customFormat="1" ht="41.1" customHeight="1" x14ac:dyDescent="0.2">
      <c r="A8" s="1" t="s">
        <v>16</v>
      </c>
      <c r="B8" s="2" t="s">
        <v>17</v>
      </c>
      <c r="C8" s="3">
        <v>2994.13</v>
      </c>
      <c r="D8" s="3">
        <v>2373.61</v>
      </c>
      <c r="E8" s="4">
        <f t="shared" si="0"/>
        <v>0.79275448961801931</v>
      </c>
      <c r="F8" s="4">
        <f>(D8/D6)</f>
        <v>2.9754435308237208E-3</v>
      </c>
      <c r="G8" s="3">
        <v>2096.3000000000002</v>
      </c>
      <c r="H8" s="3">
        <v>1784</v>
      </c>
      <c r="I8" s="4">
        <f t="shared" si="1"/>
        <v>0.85102323140771829</v>
      </c>
      <c r="J8" s="4">
        <f>(H8/H6)</f>
        <v>2.260695268212739E-3</v>
      </c>
      <c r="K8" s="4">
        <f t="shared" si="2"/>
        <v>1.3304988789237668</v>
      </c>
      <c r="L8" s="14">
        <f t="shared" si="3"/>
        <v>-5.8268741789698986E-2</v>
      </c>
    </row>
    <row r="9" spans="1:15" s="13" customFormat="1" ht="60.95" customHeight="1" x14ac:dyDescent="0.2">
      <c r="A9" s="1" t="s">
        <v>18</v>
      </c>
      <c r="B9" s="2" t="s">
        <v>19</v>
      </c>
      <c r="C9" s="3">
        <v>2119.1</v>
      </c>
      <c r="D9" s="3">
        <v>1316.18</v>
      </c>
      <c r="E9" s="4">
        <f t="shared" si="0"/>
        <v>0.62110329857014779</v>
      </c>
      <c r="F9" s="4">
        <f>(D9/D6)</f>
        <v>1.6499000536733352E-3</v>
      </c>
      <c r="G9" s="3">
        <v>2069.6</v>
      </c>
      <c r="H9" s="3">
        <v>1213.1099999999999</v>
      </c>
      <c r="I9" s="4">
        <f t="shared" si="1"/>
        <v>0.58615674526478545</v>
      </c>
      <c r="J9" s="4">
        <f>(H9/H6)</f>
        <v>1.537260110325984E-3</v>
      </c>
      <c r="K9" s="4">
        <f t="shared" si="2"/>
        <v>1.084963441072945</v>
      </c>
      <c r="L9" s="14">
        <f t="shared" si="3"/>
        <v>3.4946553305362338E-2</v>
      </c>
    </row>
    <row r="10" spans="1:15" s="13" customFormat="1" ht="60.95" customHeight="1" x14ac:dyDescent="0.2">
      <c r="A10" s="1" t="s">
        <v>20</v>
      </c>
      <c r="B10" s="2" t="s">
        <v>21</v>
      </c>
      <c r="C10" s="3">
        <v>53623.65</v>
      </c>
      <c r="D10" s="3">
        <v>38097.99</v>
      </c>
      <c r="E10" s="4">
        <f t="shared" si="0"/>
        <v>0.71046991392790304</v>
      </c>
      <c r="F10" s="4">
        <f>(D10/D6)</f>
        <v>4.7757811048523897E-2</v>
      </c>
      <c r="G10" s="3">
        <v>52103.71</v>
      </c>
      <c r="H10" s="3">
        <v>33056.65</v>
      </c>
      <c r="I10" s="4">
        <f t="shared" si="1"/>
        <v>0.6344394669784551</v>
      </c>
      <c r="J10" s="4">
        <f>(H10/H6)</f>
        <v>4.1889580850877038E-2</v>
      </c>
      <c r="K10" s="4">
        <f t="shared" si="2"/>
        <v>1.1525060766895616</v>
      </c>
      <c r="L10" s="14">
        <f t="shared" si="3"/>
        <v>7.6030446949447938E-2</v>
      </c>
    </row>
    <row r="11" spans="1:15" s="13" customFormat="1" ht="21" customHeight="1" x14ac:dyDescent="0.2">
      <c r="A11" s="1" t="s">
        <v>22</v>
      </c>
      <c r="B11" s="2" t="s">
        <v>23</v>
      </c>
      <c r="C11" s="3">
        <v>7.7</v>
      </c>
      <c r="D11" s="3">
        <v>7.7</v>
      </c>
      <c r="E11" s="4">
        <f t="shared" si="0"/>
        <v>1</v>
      </c>
      <c r="F11" s="4">
        <f>(D11/D6)</f>
        <v>9.652350296528348E-6</v>
      </c>
      <c r="G11" s="3">
        <v>2.1</v>
      </c>
      <c r="H11" s="3"/>
      <c r="I11" s="4">
        <f t="shared" si="1"/>
        <v>0</v>
      </c>
      <c r="J11" s="4">
        <f>(H11/H6)</f>
        <v>0</v>
      </c>
      <c r="K11" s="4" t="e">
        <f t="shared" si="2"/>
        <v>#DIV/0!</v>
      </c>
      <c r="L11" s="14">
        <f t="shared" si="3"/>
        <v>1</v>
      </c>
    </row>
    <row r="12" spans="1:15" s="13" customFormat="1" ht="41.1" customHeight="1" x14ac:dyDescent="0.2">
      <c r="A12" s="1" t="s">
        <v>24</v>
      </c>
      <c r="B12" s="2" t="s">
        <v>25</v>
      </c>
      <c r="C12" s="3">
        <v>14980.69</v>
      </c>
      <c r="D12" s="3">
        <v>12043.5</v>
      </c>
      <c r="E12" s="4">
        <f t="shared" si="0"/>
        <v>0.80393493223609858</v>
      </c>
      <c r="F12" s="4">
        <f>(D12/D6)</f>
        <v>1.5097153350160928E-2</v>
      </c>
      <c r="G12" s="3">
        <v>10773.28</v>
      </c>
      <c r="H12" s="3">
        <v>8628.67</v>
      </c>
      <c r="I12" s="4">
        <f t="shared" si="1"/>
        <v>0.80093249224006058</v>
      </c>
      <c r="J12" s="4">
        <f>(H12/H6)</f>
        <v>1.0934301255588124E-2</v>
      </c>
      <c r="K12" s="4">
        <f t="shared" si="2"/>
        <v>1.3957539226786979</v>
      </c>
      <c r="L12" s="14">
        <f t="shared" si="3"/>
        <v>3.0024399960379977E-3</v>
      </c>
    </row>
    <row r="13" spans="1:15" s="13" customFormat="1" ht="41.1" customHeight="1" x14ac:dyDescent="0.2">
      <c r="A13" s="1" t="s">
        <v>104</v>
      </c>
      <c r="B13" s="2">
        <v>107</v>
      </c>
      <c r="C13" s="3"/>
      <c r="D13" s="3"/>
      <c r="E13" s="4"/>
      <c r="F13" s="4"/>
      <c r="G13" s="3">
        <v>400</v>
      </c>
      <c r="H13" s="3"/>
      <c r="I13" s="4"/>
      <c r="J13" s="4"/>
      <c r="K13" s="4"/>
      <c r="L13" s="14"/>
    </row>
    <row r="14" spans="1:15" s="13" customFormat="1" ht="21" customHeight="1" x14ac:dyDescent="0.2">
      <c r="A14" s="1" t="s">
        <v>26</v>
      </c>
      <c r="B14" s="2" t="s">
        <v>27</v>
      </c>
      <c r="C14" s="3">
        <v>1225.4000000000001</v>
      </c>
      <c r="D14" s="3"/>
      <c r="E14" s="4">
        <f>(D14/C15)</f>
        <v>0</v>
      </c>
      <c r="F14" s="4">
        <f>(D14/D6)</f>
        <v>0</v>
      </c>
      <c r="G14" s="3">
        <v>1073.24</v>
      </c>
      <c r="H14" s="3"/>
      <c r="I14" s="4">
        <f t="shared" si="1"/>
        <v>0</v>
      </c>
      <c r="J14" s="4">
        <f>(H14/H6)</f>
        <v>0</v>
      </c>
      <c r="K14" s="4" t="e">
        <f t="shared" si="2"/>
        <v>#DIV/0!</v>
      </c>
      <c r="L14" s="4">
        <f t="shared" si="3"/>
        <v>0</v>
      </c>
    </row>
    <row r="15" spans="1:15" s="13" customFormat="1" ht="21" customHeight="1" x14ac:dyDescent="0.2">
      <c r="A15" s="1" t="s">
        <v>28</v>
      </c>
      <c r="B15" s="2" t="s">
        <v>29</v>
      </c>
      <c r="C15" s="3">
        <v>50412.93</v>
      </c>
      <c r="D15" s="3">
        <v>31411.32</v>
      </c>
      <c r="E15" s="4">
        <f t="shared" si="0"/>
        <v>0.62308062633931416</v>
      </c>
      <c r="F15" s="4">
        <f>(D15/D6)</f>
        <v>3.9375722586538549E-2</v>
      </c>
      <c r="G15" s="3">
        <v>36400.1</v>
      </c>
      <c r="H15" s="3">
        <v>23966.55</v>
      </c>
      <c r="I15" s="4">
        <f t="shared" si="1"/>
        <v>0.65841989445083948</v>
      </c>
      <c r="J15" s="4">
        <f>(H15/H6)</f>
        <v>3.0370552791695076E-2</v>
      </c>
      <c r="K15" s="4">
        <f t="shared" si="2"/>
        <v>1.3106316929220101</v>
      </c>
      <c r="L15" s="14">
        <f t="shared" si="3"/>
        <v>-3.5339268111525324E-2</v>
      </c>
    </row>
    <row r="16" spans="1:15" s="13" customFormat="1" ht="21" customHeight="1" x14ac:dyDescent="0.2">
      <c r="A16" s="5" t="s">
        <v>30</v>
      </c>
      <c r="B16" s="6" t="s">
        <v>31</v>
      </c>
      <c r="C16" s="7">
        <f>SUM(C17:C17)</f>
        <v>713.6</v>
      </c>
      <c r="D16" s="7">
        <f>SUM(D17:D17)</f>
        <v>499.64</v>
      </c>
      <c r="E16" s="8">
        <f t="shared" si="0"/>
        <v>0.70016816143497751</v>
      </c>
      <c r="F16" s="8">
        <f>(D16/D6)</f>
        <v>6.2632471456589912E-4</v>
      </c>
      <c r="G16" s="7">
        <f>SUM(G17:G17)</f>
        <v>596.20000000000005</v>
      </c>
      <c r="H16" s="7">
        <f>SUM(H17:H17)</f>
        <v>358.03</v>
      </c>
      <c r="I16" s="8">
        <f t="shared" si="1"/>
        <v>0.6005199597450519</v>
      </c>
      <c r="J16" s="8">
        <f>(H16/H6)</f>
        <v>4.536977168599814E-4</v>
      </c>
      <c r="K16" s="8">
        <f t="shared" si="2"/>
        <v>1.3955255146216798</v>
      </c>
      <c r="L16" s="8">
        <f t="shared" si="3"/>
        <v>9.9648201689925608E-2</v>
      </c>
    </row>
    <row r="17" spans="1:12" s="13" customFormat="1" ht="21" customHeight="1" x14ac:dyDescent="0.2">
      <c r="A17" s="1" t="s">
        <v>32</v>
      </c>
      <c r="B17" s="2" t="s">
        <v>33</v>
      </c>
      <c r="C17" s="3">
        <v>713.6</v>
      </c>
      <c r="D17" s="3">
        <v>499.64</v>
      </c>
      <c r="E17" s="4">
        <f t="shared" si="0"/>
        <v>0.70016816143497751</v>
      </c>
      <c r="F17" s="4">
        <f>(D17/D6)</f>
        <v>6.2632471456589912E-4</v>
      </c>
      <c r="G17" s="3">
        <v>596.20000000000005</v>
      </c>
      <c r="H17" s="3">
        <v>358.03</v>
      </c>
      <c r="I17" s="4">
        <f t="shared" si="1"/>
        <v>0.6005199597450519</v>
      </c>
      <c r="J17" s="4">
        <f>(H17/H6)</f>
        <v>4.536977168599814E-4</v>
      </c>
      <c r="K17" s="4">
        <f t="shared" si="2"/>
        <v>1.3955255146216798</v>
      </c>
      <c r="L17" s="4">
        <f t="shared" si="3"/>
        <v>9.9648201689925608E-2</v>
      </c>
    </row>
    <row r="18" spans="1:12" s="13" customFormat="1" ht="41.1" customHeight="1" x14ac:dyDescent="0.2">
      <c r="A18" s="5" t="s">
        <v>34</v>
      </c>
      <c r="B18" s="6" t="s">
        <v>35</v>
      </c>
      <c r="C18" s="7">
        <f>SUM(C19:C20)</f>
        <v>21248.05</v>
      </c>
      <c r="D18" s="7">
        <f>SUM(D19:D20)</f>
        <v>15803.86</v>
      </c>
      <c r="E18" s="8">
        <f t="shared" si="0"/>
        <v>0.74377931151329191</v>
      </c>
      <c r="F18" s="8">
        <f>(D18/D6)</f>
        <v>1.9810960098349675E-2</v>
      </c>
      <c r="G18" s="7">
        <f>SUM(G19:G20)</f>
        <v>17709.18</v>
      </c>
      <c r="H18" s="7">
        <f>SUM(H19:H20)</f>
        <v>12870.68</v>
      </c>
      <c r="I18" s="8">
        <f t="shared" si="1"/>
        <v>0.72678012194805186</v>
      </c>
      <c r="J18" s="8">
        <f>(H18/H6)</f>
        <v>1.630980121899122E-2</v>
      </c>
      <c r="K18" s="8">
        <f t="shared" si="2"/>
        <v>1.2278962727688048</v>
      </c>
      <c r="L18" s="15">
        <f t="shared" si="3"/>
        <v>1.6999189565240047E-2</v>
      </c>
    </row>
    <row r="19" spans="1:12" s="13" customFormat="1" ht="41.1" customHeight="1" x14ac:dyDescent="0.2">
      <c r="A19" s="1" t="s">
        <v>36</v>
      </c>
      <c r="B19" s="2" t="s">
        <v>37</v>
      </c>
      <c r="C19" s="3">
        <v>7133.53</v>
      </c>
      <c r="D19" s="3">
        <v>5808.52</v>
      </c>
      <c r="E19" s="4">
        <f t="shared" si="0"/>
        <v>0.81425605555734692</v>
      </c>
      <c r="F19" s="4">
        <f>(D19/D6)</f>
        <v>7.2812817849858234E-3</v>
      </c>
      <c r="G19" s="3">
        <v>6140.27</v>
      </c>
      <c r="H19" s="3">
        <v>4820.67</v>
      </c>
      <c r="I19" s="4">
        <f t="shared" si="1"/>
        <v>0.78509088362563861</v>
      </c>
      <c r="J19" s="4">
        <f>(H19/H6)</f>
        <v>6.108781310882906E-3</v>
      </c>
      <c r="K19" s="4">
        <f t="shared" si="2"/>
        <v>1.2049196480987083</v>
      </c>
      <c r="L19" s="14">
        <f t="shared" si="3"/>
        <v>2.9165171931708311E-2</v>
      </c>
    </row>
    <row r="20" spans="1:12" s="13" customFormat="1" ht="21" customHeight="1" x14ac:dyDescent="0.2">
      <c r="A20" s="1" t="s">
        <v>38</v>
      </c>
      <c r="B20" s="2" t="s">
        <v>39</v>
      </c>
      <c r="C20" s="3">
        <v>14114.52</v>
      </c>
      <c r="D20" s="3">
        <v>9995.34</v>
      </c>
      <c r="E20" s="4">
        <f t="shared" si="0"/>
        <v>0.7081601074638032</v>
      </c>
      <c r="F20" s="4">
        <f>(D20/D6)</f>
        <v>1.2529678313363851E-2</v>
      </c>
      <c r="G20" s="3">
        <v>11568.91</v>
      </c>
      <c r="H20" s="3">
        <v>8050.01</v>
      </c>
      <c r="I20" s="4">
        <f t="shared" si="1"/>
        <v>0.69583132723826191</v>
      </c>
      <c r="J20" s="4">
        <f>(H20/H6)</f>
        <v>1.0201019908108313E-2</v>
      </c>
      <c r="K20" s="4">
        <f t="shared" si="2"/>
        <v>1.2416556004278256</v>
      </c>
      <c r="L20" s="4">
        <f t="shared" si="3"/>
        <v>1.2328780225541291E-2</v>
      </c>
    </row>
    <row r="21" spans="1:12" s="13" customFormat="1" ht="21" customHeight="1" x14ac:dyDescent="0.2">
      <c r="A21" s="5" t="s">
        <v>40</v>
      </c>
      <c r="B21" s="6" t="s">
        <v>41</v>
      </c>
      <c r="C21" s="7">
        <f>SUM(C22:C26)</f>
        <v>84032.680000000008</v>
      </c>
      <c r="D21" s="7">
        <f>SUM(D22:D26)</f>
        <v>68807.48</v>
      </c>
      <c r="E21" s="8">
        <f t="shared" si="0"/>
        <v>0.81881810743153727</v>
      </c>
      <c r="F21" s="8">
        <f>(D21/D6)</f>
        <v>8.6253753244333542E-2</v>
      </c>
      <c r="G21" s="7">
        <f>SUM(G22:G26)</f>
        <v>73211.759999999995</v>
      </c>
      <c r="H21" s="7">
        <f>SUM(H22:H26)</f>
        <v>50923.05</v>
      </c>
      <c r="I21" s="8">
        <f t="shared" si="1"/>
        <v>0.69555833652954124</v>
      </c>
      <c r="J21" s="8">
        <f>(H21/H6)</f>
        <v>6.4529987767915201E-2</v>
      </c>
      <c r="K21" s="8">
        <f t="shared" si="2"/>
        <v>1.3512050044135218</v>
      </c>
      <c r="L21" s="15">
        <f t="shared" si="3"/>
        <v>0.12325977090199602</v>
      </c>
    </row>
    <row r="22" spans="1:12" s="13" customFormat="1" ht="21" customHeight="1" x14ac:dyDescent="0.2">
      <c r="A22" s="1" t="s">
        <v>42</v>
      </c>
      <c r="B22" s="2" t="s">
        <v>43</v>
      </c>
      <c r="C22" s="3">
        <v>11720.23</v>
      </c>
      <c r="D22" s="3">
        <v>7298.56</v>
      </c>
      <c r="E22" s="4">
        <f>(D22/C22)</f>
        <v>0.62273180645772319</v>
      </c>
      <c r="F22" s="4">
        <f>(D22/D7)</f>
        <v>8.5613305759627847E-2</v>
      </c>
      <c r="G22" s="3">
        <v>13046.72</v>
      </c>
      <c r="H22" s="3">
        <v>6136.86</v>
      </c>
      <c r="I22" s="4">
        <f t="shared" si="1"/>
        <v>0.47037569596036399</v>
      </c>
      <c r="J22" s="4">
        <f>(H22/H6)</f>
        <v>7.7766650020650386E-3</v>
      </c>
      <c r="K22" s="4">
        <f>(D22/H22)</f>
        <v>1.1892987619075555</v>
      </c>
      <c r="L22" s="14">
        <f t="shared" si="3"/>
        <v>0.1523561104973592</v>
      </c>
    </row>
    <row r="23" spans="1:12" s="13" customFormat="1" ht="21" customHeight="1" x14ac:dyDescent="0.2">
      <c r="A23" s="1" t="s">
        <v>44</v>
      </c>
      <c r="B23" s="2" t="s">
        <v>45</v>
      </c>
      <c r="C23" s="3">
        <v>12668.07</v>
      </c>
      <c r="D23" s="3">
        <v>10037.870000000001</v>
      </c>
      <c r="E23" s="4">
        <f t="shared" si="0"/>
        <v>0.79237563417316137</v>
      </c>
      <c r="F23" s="4">
        <f>(D23/D6)</f>
        <v>1.2582991879352339E-2</v>
      </c>
      <c r="G23" s="3">
        <v>9204.6200000000008</v>
      </c>
      <c r="H23" s="3">
        <v>6660.68</v>
      </c>
      <c r="I23" s="4">
        <f t="shared" si="1"/>
        <v>0.7236235716411975</v>
      </c>
      <c r="J23" s="4">
        <f>(H23/H6)</f>
        <v>8.44045277975293E-3</v>
      </c>
      <c r="K23" s="4">
        <f t="shared" si="2"/>
        <v>1.5070338163670978</v>
      </c>
      <c r="L23" s="14">
        <f t="shared" si="3"/>
        <v>6.8752062531963865E-2</v>
      </c>
    </row>
    <row r="24" spans="1:12" s="13" customFormat="1" ht="21" customHeight="1" x14ac:dyDescent="0.2">
      <c r="A24" s="1" t="s">
        <v>46</v>
      </c>
      <c r="B24" s="2" t="s">
        <v>47</v>
      </c>
      <c r="C24" s="3">
        <v>47258.06</v>
      </c>
      <c r="D24" s="3">
        <v>44853.36</v>
      </c>
      <c r="E24" s="4">
        <f t="shared" si="0"/>
        <v>0.9491155582772548</v>
      </c>
      <c r="F24" s="4">
        <f>(D24/D6)</f>
        <v>5.6226018531986069E-2</v>
      </c>
      <c r="G24" s="3">
        <v>41277.33</v>
      </c>
      <c r="H24" s="3">
        <v>32592.11</v>
      </c>
      <c r="I24" s="4">
        <f t="shared" si="1"/>
        <v>0.78958861922512913</v>
      </c>
      <c r="J24" s="4">
        <f>(H24/H6)</f>
        <v>4.1300913037034245E-2</v>
      </c>
      <c r="K24" s="4">
        <f t="shared" si="2"/>
        <v>1.3762030135514394</v>
      </c>
      <c r="L24" s="4">
        <f t="shared" si="3"/>
        <v>0.15952693905212567</v>
      </c>
    </row>
    <row r="25" spans="1:12" s="13" customFormat="1" ht="21" customHeight="1" x14ac:dyDescent="0.2">
      <c r="A25" s="1" t="s">
        <v>48</v>
      </c>
      <c r="B25" s="2" t="s">
        <v>49</v>
      </c>
      <c r="C25" s="3">
        <v>780.94</v>
      </c>
      <c r="D25" s="3">
        <v>517.74</v>
      </c>
      <c r="E25" s="4">
        <f t="shared" si="0"/>
        <v>0.66297026660178759</v>
      </c>
      <c r="F25" s="4">
        <f>(D25/D6)</f>
        <v>6.4901400552267363E-4</v>
      </c>
      <c r="G25" s="3">
        <v>534.4</v>
      </c>
      <c r="H25" s="3">
        <v>252.42</v>
      </c>
      <c r="I25" s="4">
        <f t="shared" si="1"/>
        <v>0.47234281437125747</v>
      </c>
      <c r="J25" s="4">
        <f>(H25/H6)</f>
        <v>3.1986810515821721E-4</v>
      </c>
      <c r="K25" s="4">
        <f t="shared" si="2"/>
        <v>2.0511053006893274</v>
      </c>
      <c r="L25" s="4">
        <f t="shared" si="3"/>
        <v>0.19062745223053013</v>
      </c>
    </row>
    <row r="26" spans="1:12" s="13" customFormat="1" ht="21" customHeight="1" x14ac:dyDescent="0.2">
      <c r="A26" s="1" t="s">
        <v>50</v>
      </c>
      <c r="B26" s="2" t="s">
        <v>51</v>
      </c>
      <c r="C26" s="3">
        <v>11605.38</v>
      </c>
      <c r="D26" s="3">
        <v>6099.95</v>
      </c>
      <c r="E26" s="4">
        <f t="shared" si="0"/>
        <v>0.52561398248053925</v>
      </c>
      <c r="F26" s="4">
        <f>(D26/D6)</f>
        <v>7.646604440429622E-3</v>
      </c>
      <c r="G26" s="3">
        <v>9148.69</v>
      </c>
      <c r="H26" s="3">
        <v>5280.98</v>
      </c>
      <c r="I26" s="4">
        <f t="shared" si="1"/>
        <v>0.57723892710322455</v>
      </c>
      <c r="J26" s="4">
        <f>(H26/H6)</f>
        <v>6.6920888439047695E-3</v>
      </c>
      <c r="K26" s="4">
        <f t="shared" si="2"/>
        <v>1.1550791709114596</v>
      </c>
      <c r="L26" s="4">
        <f t="shared" si="3"/>
        <v>-5.1624944622685298E-2</v>
      </c>
    </row>
    <row r="27" spans="1:12" s="13" customFormat="1" ht="21" customHeight="1" x14ac:dyDescent="0.2">
      <c r="A27" s="5" t="s">
        <v>52</v>
      </c>
      <c r="B27" s="6" t="s">
        <v>53</v>
      </c>
      <c r="C27" s="7">
        <f>SUM(C28:C31)</f>
        <v>149190.37</v>
      </c>
      <c r="D27" s="7">
        <f>SUM(D28:D31)</f>
        <v>56122.96</v>
      </c>
      <c r="E27" s="8">
        <f t="shared" si="0"/>
        <v>0.37618352980825776</v>
      </c>
      <c r="F27" s="8">
        <f>(D27/D6)</f>
        <v>7.0353047999746565E-2</v>
      </c>
      <c r="G27" s="7">
        <f>SUM(G28:G31)</f>
        <v>315758.05</v>
      </c>
      <c r="H27" s="7">
        <f>SUM(H28:H31)</f>
        <v>220906.68</v>
      </c>
      <c r="I27" s="8">
        <f t="shared" si="1"/>
        <v>0.69960743677002057</v>
      </c>
      <c r="J27" s="8">
        <f>(H27/H6)</f>
        <v>0.27993424113934173</v>
      </c>
      <c r="K27" s="8">
        <f t="shared" si="2"/>
        <v>0.25405732411532328</v>
      </c>
      <c r="L27" s="8">
        <f t="shared" si="3"/>
        <v>-0.32342390696176282</v>
      </c>
    </row>
    <row r="28" spans="1:12" s="13" customFormat="1" ht="21" customHeight="1" x14ac:dyDescent="0.2">
      <c r="A28" s="1" t="s">
        <v>54</v>
      </c>
      <c r="B28" s="2" t="s">
        <v>55</v>
      </c>
      <c r="C28" s="3">
        <v>61162.45</v>
      </c>
      <c r="D28" s="3">
        <v>13817.55</v>
      </c>
      <c r="E28" s="4">
        <f t="shared" si="0"/>
        <v>0.22591557401641038</v>
      </c>
      <c r="F28" s="4">
        <f>(D28/D6)</f>
        <v>1.732101725192146E-2</v>
      </c>
      <c r="G28" s="3">
        <v>212678.95</v>
      </c>
      <c r="H28" s="3">
        <v>144592.1</v>
      </c>
      <c r="I28" s="4">
        <f t="shared" si="1"/>
        <v>0.67986088891260743</v>
      </c>
      <c r="J28" s="4">
        <f>(H28/H6)</f>
        <v>0.18322795756218788</v>
      </c>
      <c r="K28" s="4">
        <f t="shared" si="2"/>
        <v>9.5562274840741632E-2</v>
      </c>
      <c r="L28" s="4">
        <f t="shared" si="3"/>
        <v>-0.45394531489619705</v>
      </c>
    </row>
    <row r="29" spans="1:12" s="13" customFormat="1" ht="21" customHeight="1" x14ac:dyDescent="0.2">
      <c r="A29" s="1" t="s">
        <v>56</v>
      </c>
      <c r="B29" s="2" t="s">
        <v>57</v>
      </c>
      <c r="C29" s="3">
        <v>36433.040000000001</v>
      </c>
      <c r="D29" s="3">
        <v>5221.6899999999996</v>
      </c>
      <c r="E29" s="4">
        <f t="shared" si="0"/>
        <v>0.14332292885798165</v>
      </c>
      <c r="F29" s="4">
        <f>(D29/D6)</f>
        <v>6.545659872711572E-3</v>
      </c>
      <c r="G29" s="3">
        <v>25030.9</v>
      </c>
      <c r="H29" s="3">
        <v>12878.16</v>
      </c>
      <c r="I29" s="4">
        <f t="shared" si="1"/>
        <v>0.51449048975466316</v>
      </c>
      <c r="J29" s="4">
        <f>(H29/H6)</f>
        <v>1.6319279918882604E-2</v>
      </c>
      <c r="K29" s="4">
        <f t="shared" si="2"/>
        <v>0.40546863837691094</v>
      </c>
      <c r="L29" s="4">
        <f t="shared" si="3"/>
        <v>-0.37116756089668151</v>
      </c>
    </row>
    <row r="30" spans="1:12" s="13" customFormat="1" ht="21" customHeight="1" x14ac:dyDescent="0.2">
      <c r="A30" s="1" t="s">
        <v>58</v>
      </c>
      <c r="B30" s="2" t="s">
        <v>59</v>
      </c>
      <c r="C30" s="3">
        <v>40854.949999999997</v>
      </c>
      <c r="D30" s="3">
        <v>30530.37</v>
      </c>
      <c r="E30" s="4">
        <f t="shared" si="0"/>
        <v>0.74728692606403879</v>
      </c>
      <c r="F30" s="4">
        <f>(D30/D6)</f>
        <v>3.8271405963976643E-2</v>
      </c>
      <c r="G30" s="3">
        <v>70532.12</v>
      </c>
      <c r="H30" s="3">
        <v>58708.36</v>
      </c>
      <c r="I30" s="4">
        <f t="shared" si="1"/>
        <v>0.83236346787818094</v>
      </c>
      <c r="J30" s="4">
        <f>(H30/H6)</f>
        <v>7.4395578282808308E-2</v>
      </c>
      <c r="K30" s="4">
        <f t="shared" si="2"/>
        <v>0.52003445505887069</v>
      </c>
      <c r="L30" s="14">
        <f t="shared" si="3"/>
        <v>-8.5076541814142148E-2</v>
      </c>
    </row>
    <row r="31" spans="1:12" s="13" customFormat="1" ht="21" customHeight="1" x14ac:dyDescent="0.2">
      <c r="A31" s="1" t="s">
        <v>60</v>
      </c>
      <c r="B31" s="2" t="s">
        <v>61</v>
      </c>
      <c r="C31" s="3">
        <v>10739.93</v>
      </c>
      <c r="D31" s="3">
        <v>6553.35</v>
      </c>
      <c r="E31" s="4">
        <f t="shared" si="0"/>
        <v>0.61018554124654445</v>
      </c>
      <c r="F31" s="4">
        <f>(D31/D6)</f>
        <v>8.2149649111368898E-3</v>
      </c>
      <c r="G31" s="3">
        <v>7516.08</v>
      </c>
      <c r="H31" s="3">
        <v>4728.0600000000004</v>
      </c>
      <c r="I31" s="4">
        <f t="shared" si="1"/>
        <v>0.62905929686751616</v>
      </c>
      <c r="J31" s="4">
        <f>(H31/H6)</f>
        <v>5.9914253754629618E-3</v>
      </c>
      <c r="K31" s="4">
        <f t="shared" si="2"/>
        <v>1.3860547454981536</v>
      </c>
      <c r="L31" s="14">
        <f t="shared" si="3"/>
        <v>-1.8873755620971711E-2</v>
      </c>
    </row>
    <row r="32" spans="1:12" s="13" customFormat="1" ht="21" customHeight="1" x14ac:dyDescent="0.2">
      <c r="A32" s="24" t="s">
        <v>107</v>
      </c>
      <c r="B32" s="25">
        <v>600</v>
      </c>
      <c r="C32" s="7">
        <f>SUM(C33:C33)</f>
        <v>500</v>
      </c>
      <c r="D32" s="7">
        <f>SUM(D33:D33)</f>
        <v>0</v>
      </c>
      <c r="E32" s="4">
        <f t="shared" si="0"/>
        <v>0</v>
      </c>
      <c r="F32" s="4">
        <f>(D32/D7)</f>
        <v>0</v>
      </c>
      <c r="G32" s="7">
        <f>SUM(G33:G33)</f>
        <v>0</v>
      </c>
      <c r="H32" s="7">
        <f>SUM(H33:H33)</f>
        <v>0</v>
      </c>
      <c r="I32" s="4" t="e">
        <f t="shared" si="1"/>
        <v>#DIV/0!</v>
      </c>
      <c r="J32" s="4">
        <f>(H32/H7)</f>
        <v>0</v>
      </c>
      <c r="K32" s="4" t="e">
        <f t="shared" si="2"/>
        <v>#DIV/0!</v>
      </c>
      <c r="L32" s="14" t="e">
        <f t="shared" si="3"/>
        <v>#DIV/0!</v>
      </c>
    </row>
    <row r="33" spans="1:12" s="13" customFormat="1" ht="21" customHeight="1" x14ac:dyDescent="0.2">
      <c r="A33" s="1" t="s">
        <v>109</v>
      </c>
      <c r="B33" s="2">
        <v>603</v>
      </c>
      <c r="C33" s="3">
        <v>500</v>
      </c>
      <c r="D33" s="3"/>
      <c r="E33" s="4">
        <f t="shared" si="0"/>
        <v>0</v>
      </c>
      <c r="F33" s="4">
        <f>(D33/D8)</f>
        <v>0</v>
      </c>
      <c r="G33" s="3"/>
      <c r="H33" s="3"/>
      <c r="I33" s="4" t="e">
        <f t="shared" si="1"/>
        <v>#DIV/0!</v>
      </c>
      <c r="J33" s="4">
        <f>(H33/H8)</f>
        <v>0</v>
      </c>
      <c r="K33" s="4" t="e">
        <f t="shared" si="2"/>
        <v>#DIV/0!</v>
      </c>
      <c r="L33" s="14" t="e">
        <f t="shared" si="3"/>
        <v>#DIV/0!</v>
      </c>
    </row>
    <row r="34" spans="1:12" s="13" customFormat="1" ht="21" customHeight="1" x14ac:dyDescent="0.2">
      <c r="A34" s="5" t="s">
        <v>62</v>
      </c>
      <c r="B34" s="6" t="s">
        <v>63</v>
      </c>
      <c r="C34" s="7">
        <f>SUM(C35:C39)</f>
        <v>611094.41999999993</v>
      </c>
      <c r="D34" s="7">
        <f>SUM(D35:D39)</f>
        <v>463878.5</v>
      </c>
      <c r="E34" s="8">
        <f t="shared" si="0"/>
        <v>0.75909464203584132</v>
      </c>
      <c r="F34" s="8">
        <f>(D34/D6)</f>
        <v>0.58149581519845783</v>
      </c>
      <c r="G34" s="7">
        <f>SUM(G35:G39)</f>
        <v>448198.77</v>
      </c>
      <c r="H34" s="7">
        <f>SUM(H35:H39)</f>
        <v>331076.59999999998</v>
      </c>
      <c r="I34" s="8">
        <f t="shared" si="1"/>
        <v>0.73868252695115599</v>
      </c>
      <c r="J34" s="8">
        <f>(H34/H6)</f>
        <v>0.41954221022195159</v>
      </c>
      <c r="K34" s="8">
        <f t="shared" si="2"/>
        <v>1.4011213719121196</v>
      </c>
      <c r="L34" s="15">
        <f t="shared" si="3"/>
        <v>2.0412115084685323E-2</v>
      </c>
    </row>
    <row r="35" spans="1:12" s="13" customFormat="1" ht="21" customHeight="1" x14ac:dyDescent="0.2">
      <c r="A35" s="1" t="s">
        <v>64</v>
      </c>
      <c r="B35" s="2" t="s">
        <v>65</v>
      </c>
      <c r="C35" s="3">
        <v>166930.51999999999</v>
      </c>
      <c r="D35" s="3">
        <v>125179.26</v>
      </c>
      <c r="E35" s="4">
        <f t="shared" ref="E35:E55" si="4">(D35/C35)</f>
        <v>0.74988839668144569</v>
      </c>
      <c r="F35" s="4">
        <f>(D35/D6)</f>
        <v>0.15691871004937649</v>
      </c>
      <c r="G35" s="3">
        <v>134710.92000000001</v>
      </c>
      <c r="H35" s="3">
        <v>100150.39</v>
      </c>
      <c r="I35" s="4">
        <f t="shared" ref="I35:I55" si="5">(H35/G35)</f>
        <v>0.74344670795804813</v>
      </c>
      <c r="J35" s="4">
        <f>(H35/H6)</f>
        <v>0.12691116187368856</v>
      </c>
      <c r="K35" s="4">
        <f t="shared" ref="K35:K55" si="6">(D35/H35)</f>
        <v>1.2499128560557777</v>
      </c>
      <c r="L35" s="14">
        <f t="shared" ref="L35:L55" si="7">(E35-I35)</f>
        <v>6.441688723397565E-3</v>
      </c>
    </row>
    <row r="36" spans="1:12" s="13" customFormat="1" ht="21" customHeight="1" x14ac:dyDescent="0.2">
      <c r="A36" s="1" t="s">
        <v>66</v>
      </c>
      <c r="B36" s="2" t="s">
        <v>67</v>
      </c>
      <c r="C36" s="3">
        <v>359124.44</v>
      </c>
      <c r="D36" s="3">
        <v>277058.76</v>
      </c>
      <c r="E36" s="4">
        <f t="shared" si="4"/>
        <v>0.77148400147870755</v>
      </c>
      <c r="F36" s="4">
        <f>(D36/D6)</f>
        <v>0.34730755899243848</v>
      </c>
      <c r="G36" s="3">
        <v>243627.34</v>
      </c>
      <c r="H36" s="3">
        <v>177238.71</v>
      </c>
      <c r="I36" s="4">
        <f t="shared" si="5"/>
        <v>0.72749926178235991</v>
      </c>
      <c r="J36" s="4">
        <f>(H36/H6)</f>
        <v>0.22459793331901895</v>
      </c>
      <c r="K36" s="4">
        <f t="shared" si="6"/>
        <v>1.5631955344292452</v>
      </c>
      <c r="L36" s="14">
        <f t="shared" si="7"/>
        <v>4.3984739696347641E-2</v>
      </c>
    </row>
    <row r="37" spans="1:12" s="13" customFormat="1" ht="21" customHeight="1" x14ac:dyDescent="0.2">
      <c r="A37" s="1" t="s">
        <v>102</v>
      </c>
      <c r="B37" s="2">
        <v>703</v>
      </c>
      <c r="C37" s="3">
        <v>21995.73</v>
      </c>
      <c r="D37" s="3">
        <v>14579.45</v>
      </c>
      <c r="E37" s="4">
        <f t="shared" si="4"/>
        <v>0.6628309221835329</v>
      </c>
      <c r="F37" s="4">
        <f>(D37/D7)</f>
        <v>0.17101933952138587</v>
      </c>
      <c r="G37" s="3">
        <v>22935.279999999999</v>
      </c>
      <c r="H37" s="3">
        <v>17493.43</v>
      </c>
      <c r="I37" s="4">
        <f t="shared" si="5"/>
        <v>0.76273016941585192</v>
      </c>
      <c r="J37" s="4">
        <f>(H37/H7)</f>
        <v>0.25482432513928105</v>
      </c>
      <c r="K37" s="4">
        <f t="shared" si="6"/>
        <v>0.8334243198732324</v>
      </c>
      <c r="L37" s="14">
        <f t="shared" si="7"/>
        <v>-9.9899247232319022E-2</v>
      </c>
    </row>
    <row r="38" spans="1:12" s="13" customFormat="1" ht="21" customHeight="1" x14ac:dyDescent="0.2">
      <c r="A38" s="1" t="s">
        <v>68</v>
      </c>
      <c r="B38" s="2" t="s">
        <v>69</v>
      </c>
      <c r="C38" s="3"/>
      <c r="D38" s="3"/>
      <c r="E38" s="4" t="e">
        <f t="shared" si="4"/>
        <v>#DIV/0!</v>
      </c>
      <c r="F38" s="4">
        <f>(D38/D6)</f>
        <v>0</v>
      </c>
      <c r="G38" s="3">
        <v>10007.120000000001</v>
      </c>
      <c r="H38" s="3">
        <v>7701.37</v>
      </c>
      <c r="I38" s="4">
        <f t="shared" si="5"/>
        <v>0.76958905259455257</v>
      </c>
      <c r="J38" s="4">
        <f>(H38/H6)</f>
        <v>9.7592212543472761E-3</v>
      </c>
      <c r="K38" s="4">
        <f t="shared" si="6"/>
        <v>0</v>
      </c>
      <c r="L38" s="4" t="e">
        <f t="shared" si="7"/>
        <v>#DIV/0!</v>
      </c>
    </row>
    <row r="39" spans="1:12" s="13" customFormat="1" ht="21" customHeight="1" x14ac:dyDescent="0.2">
      <c r="A39" s="1" t="s">
        <v>70</v>
      </c>
      <c r="B39" s="2" t="s">
        <v>71</v>
      </c>
      <c r="C39" s="3">
        <v>63043.73</v>
      </c>
      <c r="D39" s="3">
        <v>47061.03</v>
      </c>
      <c r="E39" s="4">
        <f t="shared" si="4"/>
        <v>0.7464823226671391</v>
      </c>
      <c r="F39" s="4">
        <f>(D39/D6)</f>
        <v>5.8993447646159665E-2</v>
      </c>
      <c r="G39" s="3">
        <v>36918.11</v>
      </c>
      <c r="H39" s="3">
        <v>28492.7</v>
      </c>
      <c r="I39" s="4">
        <f t="shared" si="5"/>
        <v>0.77178111230504487</v>
      </c>
      <c r="J39" s="4">
        <f>(H39/H6)</f>
        <v>3.610611663038403E-2</v>
      </c>
      <c r="K39" s="4">
        <f t="shared" si="6"/>
        <v>1.6516872742842903</v>
      </c>
      <c r="L39" s="14">
        <f t="shared" si="7"/>
        <v>-2.5298789637905772E-2</v>
      </c>
    </row>
    <row r="40" spans="1:12" s="13" customFormat="1" ht="21" customHeight="1" x14ac:dyDescent="0.2">
      <c r="A40" s="5" t="s">
        <v>72</v>
      </c>
      <c r="B40" s="6" t="s">
        <v>73</v>
      </c>
      <c r="C40" s="7">
        <f>SUM(C41:C43)</f>
        <v>114155.39</v>
      </c>
      <c r="D40" s="7">
        <f>SUM(D41:D43)</f>
        <v>80199.31</v>
      </c>
      <c r="E40" s="8">
        <f t="shared" si="4"/>
        <v>0.70254510102413914</v>
      </c>
      <c r="F40" s="8">
        <f>(D40/D6)</f>
        <v>0.10053400437141154</v>
      </c>
      <c r="G40" s="7">
        <f>SUM(G41:G43)</f>
        <v>100426.01</v>
      </c>
      <c r="H40" s="7">
        <f>SUM(H41:H43)</f>
        <v>75262.260000000009</v>
      </c>
      <c r="I40" s="8">
        <f t="shared" si="5"/>
        <v>0.74942995345528529</v>
      </c>
      <c r="J40" s="8">
        <f>(H40/H6)</f>
        <v>9.5372777498316658E-2</v>
      </c>
      <c r="K40" s="8">
        <f t="shared" si="6"/>
        <v>1.0655979504203035</v>
      </c>
      <c r="L40" s="15">
        <f t="shared" si="7"/>
        <v>-4.6884852431146151E-2</v>
      </c>
    </row>
    <row r="41" spans="1:12" s="13" customFormat="1" ht="21" customHeight="1" x14ac:dyDescent="0.2">
      <c r="A41" s="1" t="s">
        <v>74</v>
      </c>
      <c r="B41" s="2" t="s">
        <v>75</v>
      </c>
      <c r="C41" s="3">
        <v>83136.17</v>
      </c>
      <c r="D41" s="3">
        <v>57207.08</v>
      </c>
      <c r="E41" s="4">
        <f t="shared" si="4"/>
        <v>0.68811300785205765</v>
      </c>
      <c r="F41" s="4">
        <f>(D41/D6)</f>
        <v>7.1712048779418294E-2</v>
      </c>
      <c r="G41" s="3">
        <v>75338.06</v>
      </c>
      <c r="H41" s="3">
        <v>56441.760000000002</v>
      </c>
      <c r="I41" s="4">
        <f t="shared" si="5"/>
        <v>0.74917989658878925</v>
      </c>
      <c r="J41" s="4">
        <f>(H41/H6)</f>
        <v>7.1523329462779728E-2</v>
      </c>
      <c r="K41" s="4">
        <f t="shared" si="6"/>
        <v>1.0135594637729228</v>
      </c>
      <c r="L41" s="14">
        <f t="shared" si="7"/>
        <v>-6.1066888736731606E-2</v>
      </c>
    </row>
    <row r="42" spans="1:12" s="13" customFormat="1" ht="21" customHeight="1" x14ac:dyDescent="0.2">
      <c r="A42" s="1" t="s">
        <v>76</v>
      </c>
      <c r="B42" s="2" t="s">
        <v>77</v>
      </c>
      <c r="C42" s="3">
        <v>451</v>
      </c>
      <c r="D42" s="3">
        <v>176.23</v>
      </c>
      <c r="E42" s="4">
        <f t="shared" si="4"/>
        <v>0.39075388026607538</v>
      </c>
      <c r="F42" s="4">
        <f>(D42/D6)</f>
        <v>2.2091346659184293E-4</v>
      </c>
      <c r="G42" s="3">
        <v>232.19</v>
      </c>
      <c r="H42" s="3">
        <v>160.54</v>
      </c>
      <c r="I42" s="4">
        <f t="shared" si="5"/>
        <v>0.69141651233903267</v>
      </c>
      <c r="J42" s="4">
        <f>(H42/H6)</f>
        <v>2.0343723002178983E-4</v>
      </c>
      <c r="K42" s="4">
        <f t="shared" si="6"/>
        <v>1.0977326522984925</v>
      </c>
      <c r="L42" s="14">
        <f t="shared" si="7"/>
        <v>-0.30066263207295729</v>
      </c>
    </row>
    <row r="43" spans="1:12" s="13" customFormat="1" ht="21" customHeight="1" x14ac:dyDescent="0.2">
      <c r="A43" s="1" t="s">
        <v>78</v>
      </c>
      <c r="B43" s="2" t="s">
        <v>79</v>
      </c>
      <c r="C43" s="3">
        <v>30568.22</v>
      </c>
      <c r="D43" s="3">
        <v>22816</v>
      </c>
      <c r="E43" s="4">
        <f t="shared" si="4"/>
        <v>0.74639609372086435</v>
      </c>
      <c r="F43" s="4">
        <f>(D43/D6)</f>
        <v>2.8601042125401398E-2</v>
      </c>
      <c r="G43" s="3">
        <v>24855.759999999998</v>
      </c>
      <c r="H43" s="3">
        <v>18659.96</v>
      </c>
      <c r="I43" s="4">
        <f t="shared" si="5"/>
        <v>0.7507298107159065</v>
      </c>
      <c r="J43" s="4">
        <f>(H43/H6)</f>
        <v>2.3646010805515122E-2</v>
      </c>
      <c r="K43" s="4">
        <f t="shared" si="6"/>
        <v>1.2227250219185894</v>
      </c>
      <c r="L43" s="14">
        <f t="shared" si="7"/>
        <v>-4.3337169950421472E-3</v>
      </c>
    </row>
    <row r="44" spans="1:12" s="13" customFormat="1" ht="21" customHeight="1" x14ac:dyDescent="0.2">
      <c r="A44" s="5" t="s">
        <v>80</v>
      </c>
      <c r="B44" s="6" t="s">
        <v>81</v>
      </c>
      <c r="C44" s="7">
        <f>SUM(C45:C48)</f>
        <v>31173.96</v>
      </c>
      <c r="D44" s="7">
        <f>SUM(D45:D48)</f>
        <v>21603.66</v>
      </c>
      <c r="E44" s="8">
        <f t="shared" si="4"/>
        <v>0.69300339129196287</v>
      </c>
      <c r="F44" s="8">
        <f>(D44/D6)</f>
        <v>2.7081310910012674E-2</v>
      </c>
      <c r="G44" s="7">
        <f>SUM(G45:G48)</f>
        <v>30096.890000000003</v>
      </c>
      <c r="H44" s="7">
        <f>SUM(H45:H48)</f>
        <v>24753.230000000003</v>
      </c>
      <c r="I44" s="8">
        <f t="shared" si="5"/>
        <v>0.82245142272174965</v>
      </c>
      <c r="J44" s="8">
        <f>(H44/H6)</f>
        <v>3.1367438303801357E-2</v>
      </c>
      <c r="K44" s="8">
        <f t="shared" si="6"/>
        <v>0.87276125176391106</v>
      </c>
      <c r="L44" s="8">
        <f t="shared" si="7"/>
        <v>-0.12944803142978678</v>
      </c>
    </row>
    <row r="45" spans="1:12" s="13" customFormat="1" ht="21" customHeight="1" x14ac:dyDescent="0.2">
      <c r="A45" s="1" t="s">
        <v>82</v>
      </c>
      <c r="B45" s="2" t="s">
        <v>83</v>
      </c>
      <c r="C45" s="3">
        <v>8453.6</v>
      </c>
      <c r="D45" s="3">
        <v>3928</v>
      </c>
      <c r="E45" s="4">
        <f t="shared" si="4"/>
        <v>0.46465411185767008</v>
      </c>
      <c r="F45" s="4">
        <f>(D45/D6)</f>
        <v>4.9239522032160192E-3</v>
      </c>
      <c r="G45" s="3">
        <v>5000</v>
      </c>
      <c r="H45" s="3">
        <v>3598.88</v>
      </c>
      <c r="I45" s="4">
        <f t="shared" si="5"/>
        <v>0.71977599999999997</v>
      </c>
      <c r="J45" s="4">
        <f>(H45/H6)</f>
        <v>4.5605218536241381E-3</v>
      </c>
      <c r="K45" s="4">
        <f t="shared" si="6"/>
        <v>1.0914506735428799</v>
      </c>
      <c r="L45" s="4">
        <f t="shared" si="7"/>
        <v>-0.25512188814232989</v>
      </c>
    </row>
    <row r="46" spans="1:12" s="13" customFormat="1" ht="21" customHeight="1" x14ac:dyDescent="0.2">
      <c r="A46" s="1" t="s">
        <v>84</v>
      </c>
      <c r="B46" s="2" t="s">
        <v>85</v>
      </c>
      <c r="C46" s="3">
        <v>3989.93</v>
      </c>
      <c r="D46" s="3">
        <v>1262.7</v>
      </c>
      <c r="E46" s="4">
        <f t="shared" si="4"/>
        <v>0.31647171754892944</v>
      </c>
      <c r="F46" s="4">
        <f>(D46/D6)</f>
        <v>1.5828600934319928E-3</v>
      </c>
      <c r="G46" s="3">
        <v>720.56</v>
      </c>
      <c r="H46" s="3">
        <v>564.38</v>
      </c>
      <c r="I46" s="4">
        <f t="shared" si="5"/>
        <v>0.78325191517708459</v>
      </c>
      <c r="J46" s="4">
        <f>(H46/H6)</f>
        <v>7.1518564768716683E-4</v>
      </c>
      <c r="K46" s="4">
        <f t="shared" si="6"/>
        <v>2.2373223714518589</v>
      </c>
      <c r="L46" s="4">
        <f t="shared" si="7"/>
        <v>-0.46678019762815515</v>
      </c>
    </row>
    <row r="47" spans="1:12" s="13" customFormat="1" ht="21" customHeight="1" x14ac:dyDescent="0.2">
      <c r="A47" s="1" t="s">
        <v>86</v>
      </c>
      <c r="B47" s="2" t="s">
        <v>87</v>
      </c>
      <c r="C47" s="3">
        <v>17868.93</v>
      </c>
      <c r="D47" s="3">
        <v>15746.83</v>
      </c>
      <c r="E47" s="4">
        <f t="shared" si="4"/>
        <v>0.88124079057895466</v>
      </c>
      <c r="F47" s="4">
        <f>(D47/D6)</f>
        <v>1.9739470028556035E-2</v>
      </c>
      <c r="G47" s="3">
        <v>23655.13</v>
      </c>
      <c r="H47" s="3">
        <v>20034.07</v>
      </c>
      <c r="I47" s="4">
        <f t="shared" si="5"/>
        <v>0.84692284506574256</v>
      </c>
      <c r="J47" s="4">
        <f>(H47/H6)</f>
        <v>2.53872910605621E-2</v>
      </c>
      <c r="K47" s="4">
        <f t="shared" si="6"/>
        <v>0.78600254466516295</v>
      </c>
      <c r="L47" s="14">
        <f t="shared" si="7"/>
        <v>3.43179455132121E-2</v>
      </c>
    </row>
    <row r="48" spans="1:12" s="13" customFormat="1" ht="21" customHeight="1" x14ac:dyDescent="0.2">
      <c r="A48" s="1" t="s">
        <v>88</v>
      </c>
      <c r="B48" s="2" t="s">
        <v>89</v>
      </c>
      <c r="C48" s="3">
        <v>861.5</v>
      </c>
      <c r="D48" s="3">
        <v>666.13</v>
      </c>
      <c r="E48" s="4">
        <f t="shared" si="4"/>
        <v>0.77322112594312242</v>
      </c>
      <c r="F48" s="4">
        <f>(D48/D6)</f>
        <v>8.3502858480862701E-4</v>
      </c>
      <c r="G48" s="3">
        <v>721.2</v>
      </c>
      <c r="H48" s="3">
        <v>555.9</v>
      </c>
      <c r="I48" s="4">
        <f t="shared" si="5"/>
        <v>0.77079866888519122</v>
      </c>
      <c r="J48" s="4">
        <f>(H48/H6)</f>
        <v>7.0443974192794926E-4</v>
      </c>
      <c r="K48" s="4">
        <f t="shared" si="6"/>
        <v>1.1982910595430833</v>
      </c>
      <c r="L48" s="14">
        <f t="shared" si="7"/>
        <v>2.4224570579312044E-3</v>
      </c>
    </row>
    <row r="49" spans="1:12" s="13" customFormat="1" ht="21" customHeight="1" x14ac:dyDescent="0.2">
      <c r="A49" s="5" t="s">
        <v>90</v>
      </c>
      <c r="B49" s="6" t="s">
        <v>91</v>
      </c>
      <c r="C49" s="7">
        <f>SUM(C50:C51)</f>
        <v>9238.92</v>
      </c>
      <c r="D49" s="7">
        <f>SUM(D50:D51)</f>
        <v>3232.23</v>
      </c>
      <c r="E49" s="8">
        <f t="shared" si="4"/>
        <v>0.34984933303892662</v>
      </c>
      <c r="F49" s="8">
        <f>(D49/D6)</f>
        <v>4.0517683375256913E-3</v>
      </c>
      <c r="G49" s="7">
        <f>SUM(G50:G51)</f>
        <v>2191.06</v>
      </c>
      <c r="H49" s="7">
        <f>SUM(H50:H51)</f>
        <v>1950.08</v>
      </c>
      <c r="I49" s="8">
        <f t="shared" si="5"/>
        <v>0.89001670424360813</v>
      </c>
      <c r="J49" s="8">
        <f>(H49/H6)</f>
        <v>2.4711528187423195E-3</v>
      </c>
      <c r="K49" s="8">
        <f t="shared" si="6"/>
        <v>1.6574858467344931</v>
      </c>
      <c r="L49" s="15">
        <f t="shared" si="7"/>
        <v>-0.5401673712046815</v>
      </c>
    </row>
    <row r="50" spans="1:12" s="13" customFormat="1" ht="21" customHeight="1" x14ac:dyDescent="0.2">
      <c r="A50" s="1" t="s">
        <v>92</v>
      </c>
      <c r="B50" s="2" t="s">
        <v>93</v>
      </c>
      <c r="C50" s="3">
        <v>7322.44</v>
      </c>
      <c r="D50" s="3">
        <v>1927.82</v>
      </c>
      <c r="E50" s="4">
        <f t="shared" si="4"/>
        <v>0.2632756294349971</v>
      </c>
      <c r="F50" s="4">
        <f>(D50/D6)</f>
        <v>2.4166225907341918E-3</v>
      </c>
      <c r="G50" s="3">
        <v>2191.06</v>
      </c>
      <c r="H50" s="3">
        <v>1950.08</v>
      </c>
      <c r="I50" s="4">
        <f t="shared" si="5"/>
        <v>0.89001670424360813</v>
      </c>
      <c r="J50" s="4">
        <f>(H50/H6)</f>
        <v>2.4711528187423195E-3</v>
      </c>
      <c r="K50" s="4">
        <f t="shared" si="6"/>
        <v>0.98858508368887432</v>
      </c>
      <c r="L50" s="4">
        <f t="shared" si="7"/>
        <v>-0.62674107480861108</v>
      </c>
    </row>
    <row r="51" spans="1:12" s="13" customFormat="1" ht="21" customHeight="1" x14ac:dyDescent="0.2">
      <c r="A51" s="1" t="s">
        <v>108</v>
      </c>
      <c r="B51" s="2">
        <v>1103</v>
      </c>
      <c r="C51" s="3">
        <v>1916.48</v>
      </c>
      <c r="D51" s="3">
        <v>1304.4100000000001</v>
      </c>
      <c r="E51" s="4">
        <f t="shared" si="4"/>
        <v>0.68062802638169984</v>
      </c>
      <c r="F51" s="4"/>
      <c r="G51" s="3"/>
      <c r="H51" s="3"/>
      <c r="I51" s="4"/>
      <c r="J51" s="4"/>
      <c r="K51" s="4"/>
      <c r="L51" s="4"/>
    </row>
    <row r="52" spans="1:12" s="13" customFormat="1" ht="21" customHeight="1" x14ac:dyDescent="0.2">
      <c r="A52" s="5" t="s">
        <v>94</v>
      </c>
      <c r="B52" s="6" t="s">
        <v>95</v>
      </c>
      <c r="C52" s="7">
        <f>SUM(C53:C53)</f>
        <v>3856.3</v>
      </c>
      <c r="D52" s="7">
        <f>SUM(D53:D53)</f>
        <v>2325.31</v>
      </c>
      <c r="E52" s="8">
        <f t="shared" si="4"/>
        <v>0.60298991261053336</v>
      </c>
      <c r="F52" s="8">
        <f>(D52/D6)</f>
        <v>2.9148969698727704E-3</v>
      </c>
      <c r="G52" s="7">
        <f>SUM(G53:G53)</f>
        <v>3367.83</v>
      </c>
      <c r="H52" s="7">
        <f>SUM(H53:H53)</f>
        <v>2385.02</v>
      </c>
      <c r="I52" s="8">
        <f t="shared" si="5"/>
        <v>0.70817707544620723</v>
      </c>
      <c r="J52" s="8">
        <f>(H52/H6)</f>
        <v>3.0223113388972793E-3</v>
      </c>
      <c r="K52" s="8">
        <f t="shared" si="6"/>
        <v>0.97496457052771046</v>
      </c>
      <c r="L52" s="15">
        <f t="shared" si="7"/>
        <v>-0.10518716283567386</v>
      </c>
    </row>
    <row r="53" spans="1:12" s="13" customFormat="1" ht="21" customHeight="1" x14ac:dyDescent="0.2">
      <c r="A53" s="1" t="s">
        <v>96</v>
      </c>
      <c r="B53" s="2" t="s">
        <v>97</v>
      </c>
      <c r="C53" s="3">
        <v>3856.3</v>
      </c>
      <c r="D53" s="3">
        <v>2325.31</v>
      </c>
      <c r="E53" s="4">
        <f t="shared" si="4"/>
        <v>0.60298991261053336</v>
      </c>
      <c r="F53" s="4">
        <f>(D53/D6)</f>
        <v>2.9148969698727704E-3</v>
      </c>
      <c r="G53" s="3">
        <v>3367.83</v>
      </c>
      <c r="H53" s="3">
        <v>2385.02</v>
      </c>
      <c r="I53" s="4">
        <f t="shared" si="5"/>
        <v>0.70817707544620723</v>
      </c>
      <c r="J53" s="4">
        <f>(H53/H6)</f>
        <v>3.0223113388972793E-3</v>
      </c>
      <c r="K53" s="4">
        <f t="shared" si="6"/>
        <v>0.97496457052771046</v>
      </c>
      <c r="L53" s="4">
        <f t="shared" si="7"/>
        <v>-0.10518716283567386</v>
      </c>
    </row>
    <row r="54" spans="1:12" s="13" customFormat="1" ht="41.1" customHeight="1" x14ac:dyDescent="0.2">
      <c r="A54" s="5" t="s">
        <v>98</v>
      </c>
      <c r="B54" s="6" t="s">
        <v>99</v>
      </c>
      <c r="C54" s="7">
        <f>SUM(C55:C55)</f>
        <v>13.2</v>
      </c>
      <c r="D54" s="7">
        <f>SUM(D55:D55)</f>
        <v>9.92</v>
      </c>
      <c r="E54" s="8">
        <f t="shared" si="4"/>
        <v>0.75151515151515158</v>
      </c>
      <c r="F54" s="8">
        <f>(D54/D6)</f>
        <v>1.2435235706696261E-5</v>
      </c>
      <c r="G54" s="7">
        <f>SUM(G55:G55)</f>
        <v>4.8</v>
      </c>
      <c r="H54" s="7">
        <f>SUM(H55:H55)</f>
        <v>3.15</v>
      </c>
      <c r="I54" s="8">
        <f t="shared" si="5"/>
        <v>0.65625</v>
      </c>
      <c r="J54" s="8">
        <f>(H54/H6)</f>
        <v>3.9916984836715963E-6</v>
      </c>
      <c r="K54" s="8">
        <f t="shared" si="6"/>
        <v>3.1492063492063491</v>
      </c>
      <c r="L54" s="8">
        <f t="shared" si="7"/>
        <v>9.526515151515158E-2</v>
      </c>
    </row>
    <row r="55" spans="1:12" s="13" customFormat="1" ht="21" customHeight="1" x14ac:dyDescent="0.2">
      <c r="A55" s="1" t="s">
        <v>100</v>
      </c>
      <c r="B55" s="2" t="s">
        <v>101</v>
      </c>
      <c r="C55" s="3">
        <v>13.2</v>
      </c>
      <c r="D55" s="3">
        <v>9.92</v>
      </c>
      <c r="E55" s="4">
        <f t="shared" si="4"/>
        <v>0.75151515151515158</v>
      </c>
      <c r="F55" s="4">
        <f>(D55/D6)</f>
        <v>1.2435235706696261E-5</v>
      </c>
      <c r="G55" s="3">
        <v>4.8</v>
      </c>
      <c r="H55" s="3">
        <v>3.15</v>
      </c>
      <c r="I55" s="4">
        <f t="shared" si="5"/>
        <v>0.65625</v>
      </c>
      <c r="J55" s="4">
        <f>(H55/H6)</f>
        <v>3.9916984836715963E-6</v>
      </c>
      <c r="K55" s="4">
        <f t="shared" si="6"/>
        <v>3.1492063492063491</v>
      </c>
      <c r="L55" s="4">
        <f t="shared" si="7"/>
        <v>9.526515151515158E-2</v>
      </c>
    </row>
  </sheetData>
  <mergeCells count="17">
    <mergeCell ref="A1:O1"/>
    <mergeCell ref="A2:O2"/>
    <mergeCell ref="A4:A5"/>
    <mergeCell ref="B4:B5"/>
    <mergeCell ref="C5"/>
    <mergeCell ref="D5"/>
    <mergeCell ref="E5"/>
    <mergeCell ref="F5"/>
    <mergeCell ref="C4:F4"/>
    <mergeCell ref="G5"/>
    <mergeCell ref="L5"/>
    <mergeCell ref="G4:L4"/>
    <mergeCell ref="H5"/>
    <mergeCell ref="I5"/>
    <mergeCell ref="J5"/>
    <mergeCell ref="K5"/>
    <mergeCell ref="A3:O3"/>
  </mergeCells>
  <phoneticPr fontId="0" type="noConversion"/>
  <pageMargins left="0.4" right="0.27999999999999997" top="0.76" bottom="0.44000000000000006" header="0.3" footer="0.3"/>
  <pageSetup paperSize="9" scale="70" orientation="landscape" r:id="rId1"/>
  <headerFooter>
    <odd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oddHeader>
    <even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evenHeader>
    <first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firstHeader>
  </headerFooter>
  <colBreaks count="1" manualBreakCount="1">
    <brk id="2" max="163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</vt:lpstr>
      <vt:lpstr>Таблица!Заголовки_для_печати</vt:lpstr>
      <vt:lpstr>Таблица!Область_печати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</dc:creator>
  <cp:lastModifiedBy>FO</cp:lastModifiedBy>
  <cp:lastPrinted>2017-10-09T06:12:02Z</cp:lastPrinted>
  <dcterms:created xsi:type="dcterms:W3CDTF">2017-03-10T06:35:34Z</dcterms:created>
  <dcterms:modified xsi:type="dcterms:W3CDTF">2024-10-23T13:48:43Z</dcterms:modified>
</cp:coreProperties>
</file>