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2024\февраль\"/>
    </mc:Choice>
  </mc:AlternateContent>
  <bookViews>
    <workbookView xWindow="1005" yWindow="1005" windowWidth="15000" windowHeight="10005"/>
  </bookViews>
  <sheets>
    <sheet name="Таблица" sheetId="1" r:id="rId1"/>
  </sheets>
  <definedNames>
    <definedName name="_xlnm.Print_Titles" localSheetId="0">Таблица!A:B,Таблица!4:5</definedName>
    <definedName name="_xlnm.Print_Area" localSheetId="0">Таблица!$C$6:$L$53</definedName>
  </definedNames>
  <calcPr calcId="162913"/>
</workbook>
</file>

<file path=xl/calcChain.xml><?xml version="1.0" encoding="utf-8"?>
<calcChain xmlns="http://schemas.openxmlformats.org/spreadsheetml/2006/main">
  <c r="H47" i="1" l="1"/>
  <c r="G47" i="1"/>
  <c r="D47" i="1"/>
  <c r="C47" i="1"/>
  <c r="C50" i="1"/>
  <c r="E49" i="1" l="1"/>
  <c r="I35" i="1" l="1"/>
  <c r="H52" i="1"/>
  <c r="G52" i="1"/>
  <c r="D52" i="1"/>
  <c r="C52" i="1"/>
  <c r="H50" i="1"/>
  <c r="G50" i="1"/>
  <c r="D50" i="1"/>
  <c r="H42" i="1"/>
  <c r="G42" i="1"/>
  <c r="D42" i="1"/>
  <c r="C42" i="1"/>
  <c r="H38" i="1"/>
  <c r="G38" i="1"/>
  <c r="D38" i="1"/>
  <c r="C38" i="1"/>
  <c r="H32" i="1"/>
  <c r="G32" i="1"/>
  <c r="D32" i="1"/>
  <c r="C32" i="1"/>
  <c r="H27" i="1"/>
  <c r="G27" i="1"/>
  <c r="D27" i="1"/>
  <c r="C27" i="1"/>
  <c r="H18" i="1"/>
  <c r="G18" i="1"/>
  <c r="D18" i="1"/>
  <c r="C18" i="1"/>
  <c r="H16" i="1"/>
  <c r="G16" i="1"/>
  <c r="D16" i="1"/>
  <c r="C16" i="1"/>
  <c r="H21" i="1"/>
  <c r="G21" i="1"/>
  <c r="D21" i="1"/>
  <c r="C21" i="1"/>
  <c r="H7" i="1"/>
  <c r="J35" i="1" s="1"/>
  <c r="G7" i="1"/>
  <c r="D7" i="1"/>
  <c r="C7" i="1"/>
  <c r="G6" i="1" l="1"/>
  <c r="H6" i="1"/>
  <c r="J43" i="1" s="1"/>
  <c r="D6" i="1"/>
  <c r="F50" i="1" s="1"/>
  <c r="C6" i="1"/>
  <c r="K35" i="1"/>
  <c r="F35" i="1"/>
  <c r="E35" i="1"/>
  <c r="L35" i="1" s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I53" i="1"/>
  <c r="I52" i="1"/>
  <c r="I51" i="1"/>
  <c r="I50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K53" i="1"/>
  <c r="K52" i="1"/>
  <c r="K51" i="1"/>
  <c r="K50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46" i="1"/>
  <c r="J45" i="1"/>
  <c r="J40" i="1"/>
  <c r="J39" i="1"/>
  <c r="J38" i="1"/>
  <c r="J37" i="1"/>
  <c r="J36" i="1"/>
  <c r="J34" i="1"/>
  <c r="J30" i="1"/>
  <c r="J27" i="1"/>
  <c r="J25" i="1"/>
  <c r="J23" i="1"/>
  <c r="J20" i="1"/>
  <c r="J18" i="1"/>
  <c r="J16" i="1"/>
  <c r="J15" i="1"/>
  <c r="J13" i="1"/>
  <c r="J9" i="1"/>
  <c r="J8" i="1"/>
  <c r="J44" i="1" l="1"/>
  <c r="F37" i="1"/>
  <c r="F40" i="1"/>
  <c r="F41" i="1"/>
  <c r="F44" i="1"/>
  <c r="F39" i="1"/>
  <c r="F45" i="1"/>
  <c r="F51" i="1"/>
  <c r="F38" i="1"/>
  <c r="F42" i="1"/>
  <c r="F43" i="1"/>
  <c r="F52" i="1"/>
  <c r="F53" i="1"/>
  <c r="F8" i="1"/>
  <c r="F9" i="1"/>
  <c r="F12" i="1"/>
  <c r="F14" i="1"/>
  <c r="F15" i="1"/>
  <c r="F18" i="1"/>
  <c r="K6" i="1"/>
  <c r="F19" i="1"/>
  <c r="F22" i="1"/>
  <c r="F20" i="1"/>
  <c r="F21" i="1"/>
  <c r="F23" i="1"/>
  <c r="F24" i="1"/>
  <c r="F25" i="1"/>
  <c r="F26" i="1"/>
  <c r="F27" i="1"/>
  <c r="F7" i="1"/>
  <c r="F28" i="1"/>
  <c r="F10" i="1"/>
  <c r="F29" i="1"/>
  <c r="F11" i="1"/>
  <c r="F30" i="1"/>
  <c r="J17" i="1"/>
  <c r="J47" i="1"/>
  <c r="J19" i="1"/>
  <c r="J48" i="1"/>
  <c r="J21" i="1"/>
  <c r="J52" i="1"/>
  <c r="J28" i="1"/>
  <c r="J50" i="1"/>
  <c r="J29" i="1"/>
  <c r="J51" i="1"/>
  <c r="J11" i="1"/>
  <c r="J31" i="1"/>
  <c r="J53" i="1"/>
  <c r="I6" i="1"/>
  <c r="J12" i="1"/>
  <c r="J32" i="1"/>
  <c r="J14" i="1"/>
  <c r="J33" i="1"/>
  <c r="F13" i="1"/>
  <c r="F33" i="1"/>
  <c r="F16" i="1"/>
  <c r="F34" i="1"/>
  <c r="F17" i="1"/>
  <c r="F36" i="1"/>
  <c r="J22" i="1"/>
  <c r="J41" i="1"/>
  <c r="J7" i="1"/>
  <c r="J24" i="1"/>
  <c r="J42" i="1"/>
  <c r="J10" i="1"/>
  <c r="J26" i="1"/>
  <c r="F31" i="1"/>
  <c r="E6" i="1"/>
  <c r="F46" i="1"/>
  <c r="F47" i="1"/>
  <c r="F48" i="1"/>
  <c r="F32" i="1"/>
  <c r="L52" i="1"/>
  <c r="L14" i="1"/>
  <c r="L18" i="1"/>
  <c r="L26" i="1"/>
  <c r="L11" i="1"/>
  <c r="L15" i="1"/>
  <c r="L53" i="1"/>
  <c r="L48" i="1"/>
  <c r="L44" i="1"/>
  <c r="L40" i="1"/>
  <c r="L36" i="1"/>
  <c r="L30" i="1"/>
  <c r="L38" i="1"/>
  <c r="L13" i="1"/>
  <c r="L17" i="1"/>
  <c r="L20" i="1"/>
  <c r="L7" i="1"/>
  <c r="L10" i="1"/>
  <c r="L22" i="1"/>
  <c r="L25" i="1"/>
  <c r="L29" i="1"/>
  <c r="L33" i="1"/>
  <c r="L42" i="1"/>
  <c r="L46" i="1"/>
  <c r="L51" i="1"/>
  <c r="L50" i="1"/>
  <c r="L45" i="1"/>
  <c r="L41" i="1"/>
  <c r="L37" i="1"/>
  <c r="L32" i="1"/>
  <c r="L9" i="1"/>
  <c r="L12" i="1"/>
  <c r="L19" i="1"/>
  <c r="L27" i="1"/>
  <c r="L43" i="1"/>
  <c r="L8" i="1"/>
  <c r="L16" i="1"/>
  <c r="L23" i="1"/>
  <c r="L31" i="1"/>
  <c r="L21" i="1"/>
  <c r="L34" i="1"/>
  <c r="L39" i="1"/>
  <c r="L47" i="1"/>
  <c r="L24" i="1"/>
  <c r="L28" i="1"/>
  <c r="L6" i="1" l="1"/>
</calcChain>
</file>

<file path=xl/sharedStrings.xml><?xml version="1.0" encoding="utf-8"?>
<sst xmlns="http://schemas.openxmlformats.org/spreadsheetml/2006/main" count="109" uniqueCount="109">
  <si>
    <t>РзПр</t>
  </si>
  <si>
    <t>Код</t>
  </si>
  <si>
    <t>Сравнение с прошлым годом</t>
  </si>
  <si>
    <t>Годовые назначения, тыс.руб.</t>
  </si>
  <si>
    <t>Исполнено, тыс.руб.</t>
  </si>
  <si>
    <t>% исполнения</t>
  </si>
  <si>
    <t>Доля</t>
  </si>
  <si>
    <t>Назначено прошлый год, тыс.руб.</t>
  </si>
  <si>
    <t>Исполнено прошлый год, тыс.руб.</t>
  </si>
  <si>
    <t>% исполнения прошлый год</t>
  </si>
  <si>
    <t>Доля в прошлом году</t>
  </si>
  <si>
    <t>Темп роста к прошлому году</t>
  </si>
  <si>
    <t>Изменение % исполнения</t>
  </si>
  <si>
    <t xml:space="preserve">Расходы бюджета - Итого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</si>
  <si>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</si>
  <si>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</si>
  <si>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</si>
  <si>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</si>
  <si>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</si>
  <si>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</si>
  <si>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</si>
  <si>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</si>
  <si>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</si>
  <si>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</si>
  <si>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</si>
  <si>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</si>
  <si>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</si>
  <si>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</si>
  <si>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</si>
  <si>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</si>
  <si>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</si>
  <si>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</si>
  <si>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</si>
  <si>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</si>
  <si>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</si>
  <si>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</si>
  <si>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</si>
  <si>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</si>
  <si>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</si>
  <si>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</si>
  <si>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</si>
  <si>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</si>
  <si>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</si>
  <si>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</si>
  <si>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</si>
  <si>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</si>
  <si>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</si>
  <si>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</si>
  <si>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</si>
  <si>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</si>
  <si>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</si>
  <si>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</si>
  <si>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</si>
  <si>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</si>
  <si>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</si>
  <si>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</si>
  <si>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</si>
  <si>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</si>
  <si>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</si>
  <si>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</si>
  <si>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</si>
  <si>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</si>
  <si>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</si>
  <si>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</si>
  <si>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</si>
  <si>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</si>
  <si>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</si>
  <si>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</si>
  <si>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</si>
  <si>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</si>
  <si>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</si>
  <si>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</si>
  <si>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</si>
  <si>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</si>
  <si>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</si>
  <si>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</si>
  <si>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</si>
  <si>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</si>
  <si>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</si>
  <si>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</si>
  <si>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</si>
  <si>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</si>
  <si>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</si>
  <si>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</si>
  <si>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</si>
  <si>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</si>
  <si>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</si>
  <si>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</si>
  <si>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</si>
  <si>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</si>
  <si>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</si>
  <si>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</si>
  <si>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</si>
  <si>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</si>
  <si>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</si>
  <si>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</si>
  <si>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</si>
  <si>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</si>
  <si>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</si>
  <si>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</si>
  <si>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</si>
  <si>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</si>
  <si>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</si>
  <si>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</si>
  <si>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Дополнительное образование</t>
  </si>
  <si>
    <t>Анализ исполнения расходов бюджета Тоншаевского муниципального округа Нижегородской области</t>
  </si>
  <si>
    <t>Информация об исполнении за январь-февраль месяц 2024 года, 2023 года в разрезе разделов, подразделов классификации расходов</t>
  </si>
  <si>
    <t>за январь-февраль месяц 2024 года</t>
  </si>
  <si>
    <t>Спорт высших достижений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</si>
</sst>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\ 00"/>
    <numFmt numFmtId="165" formatCode="#,##0.00%"/>
  </numFmts>
  <fonts count="8" x14ac:knownFonts="1">
    <font>
      <sz val="10"/>
      <color rgb="FF000000"/>
      <name val="Arial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.5"/>
      <color indexed="9"/>
      <name val="Arial"/>
      <family val="2"/>
    </font>
    <font>
      <b/>
      <sz val="8.5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Fill="1" applyAlignment="1" applyProtection="1">
      <alignment wrapText="1"/>
    </xf>
    <xf numFmtId="164" fontId="0" fillId="0" borderId="0" xfId="1" applyNumberFormat="1" applyFont="1" applyFill="1" applyAlignment="1" applyProtection="1">
      <alignment wrapText="1"/>
    </xf>
    <xf numFmtId="4" fontId="0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wrapText="1"/>
    </xf>
    <xf numFmtId="0" fontId="0" fillId="0" borderId="0" xfId="1" applyFont="1" applyFill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165" fontId="1" fillId="0" borderId="0" xfId="1" applyNumberFormat="1" applyFont="1" applyFill="1" applyAlignment="1" applyProtection="1">
      <alignment horizontal="left" wrapText="1"/>
    </xf>
    <xf numFmtId="0" fontId="0" fillId="0" borderId="0" xfId="1" applyFont="1" applyFill="1" applyProtection="1"/>
    <xf numFmtId="165" fontId="2" fillId="0" borderId="0" xfId="1" applyNumberFormat="1" applyFont="1" applyFill="1" applyAlignment="1" applyProtection="1">
      <alignment horizontal="left" wrapText="1"/>
    </xf>
    <xf numFmtId="0" fontId="1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8080"/>
      <rgbColor rgb="00000000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3"/>
  <sheetViews>
    <sheetView tabSelected="1" workbookViewId="0">
      <selection activeCell="H47" sqref="H47"/>
    </sheetView>
  </sheetViews>
  <sheetFormatPr defaultColWidth="9.85546875" defaultRowHeight="12.75" x14ac:dyDescent="0.2"/>
  <cols>
    <col min="1" max="1" width="38.140625" style="9" customWidth="1"/>
    <col min="2" max="2" width="10" style="10" customWidth="1"/>
    <col min="3" max="4" width="16.42578125" style="11" customWidth="1"/>
    <col min="5" max="6" width="13.5703125" style="12" customWidth="1"/>
    <col min="7" max="7" width="16.42578125" style="11" customWidth="1"/>
    <col min="8" max="8" width="13.5703125" style="11" customWidth="1"/>
    <col min="9" max="12" width="13.5703125" style="12" customWidth="1"/>
  </cols>
  <sheetData>
    <row r="1" spans="1:15" x14ac:dyDescent="0.2">
      <c r="A1" s="16" t="s">
        <v>105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</row>
    <row r="2" spans="1:15" x14ac:dyDescent="0.2">
      <c r="A2" s="18" t="s">
        <v>106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7"/>
      <c r="N2" s="17"/>
      <c r="O2" s="17"/>
    </row>
    <row r="4" spans="1:15" s="13" customFormat="1" ht="20.100000000000001" customHeight="1" x14ac:dyDescent="0.2">
      <c r="A4" s="19" t="s">
        <v>0</v>
      </c>
      <c r="B4" s="20" t="s">
        <v>1</v>
      </c>
      <c r="C4" s="22" t="s">
        <v>107</v>
      </c>
      <c r="D4" s="22"/>
      <c r="E4" s="22"/>
      <c r="F4" s="22"/>
      <c r="G4" s="22" t="s">
        <v>2</v>
      </c>
      <c r="H4" s="22"/>
      <c r="I4" s="22"/>
      <c r="J4" s="22"/>
      <c r="K4" s="22"/>
      <c r="L4" s="22"/>
    </row>
    <row r="5" spans="1:15" s="13" customFormat="1" ht="83.1" customHeight="1" x14ac:dyDescent="0.2">
      <c r="A5" s="19"/>
      <c r="B5" s="20"/>
      <c r="C5" s="21" t="s">
        <v>3</v>
      </c>
      <c r="D5" s="21" t="s">
        <v>4</v>
      </c>
      <c r="E5" s="22" t="s">
        <v>5</v>
      </c>
      <c r="F5" s="22" t="s">
        <v>6</v>
      </c>
      <c r="G5" s="21" t="s">
        <v>7</v>
      </c>
      <c r="H5" s="21" t="s">
        <v>8</v>
      </c>
      <c r="I5" s="22" t="s">
        <v>9</v>
      </c>
      <c r="J5" s="22" t="s">
        <v>10</v>
      </c>
      <c r="K5" s="22" t="s">
        <v>11</v>
      </c>
      <c r="L5" s="22" t="s">
        <v>12</v>
      </c>
    </row>
    <row r="6" spans="1:15" s="13" customFormat="1" ht="21" customHeight="1" x14ac:dyDescent="0.2">
      <c r="A6" s="1" t="s">
        <v>13</v>
      </c>
      <c r="B6" s="2"/>
      <c r="C6" s="3">
        <f>C7+C16+C18+C21+C27+C38+C42+C47+C50+C52+C32</f>
        <v>1011337.4199999999</v>
      </c>
      <c r="D6" s="3">
        <f>D7+D16+D18+D21+D27+D38+D42+D47+D50+D52+D32</f>
        <v>190135.47000000003</v>
      </c>
      <c r="E6" s="4">
        <f t="shared" ref="E6:E32" si="0">(D6/C6)</f>
        <v>0.18800398980589489</v>
      </c>
      <c r="F6" s="4">
        <v>1</v>
      </c>
      <c r="G6" s="3">
        <f>G7+G16+G18+G21+G27+G38+G42+G47+G50+G52+G32</f>
        <v>1083663.6299999999</v>
      </c>
      <c r="H6" s="3">
        <f>H7+H16+H18+H21+H27+H38+H42+H47+H50+H52+H32</f>
        <v>132164.56</v>
      </c>
      <c r="I6" s="4">
        <f t="shared" ref="I6:I32" si="1">(H6/G6)</f>
        <v>0.12196087082852454</v>
      </c>
      <c r="J6" s="4">
        <v>1</v>
      </c>
      <c r="K6" s="4">
        <f t="shared" ref="K6:K32" si="2">(D6/H6)</f>
        <v>1.438626739271103</v>
      </c>
      <c r="L6" s="14">
        <f t="shared" ref="L6:L32" si="3">(E6-I6)</f>
        <v>6.6043118977370349E-2</v>
      </c>
    </row>
    <row r="7" spans="1:15" s="13" customFormat="1" ht="21" customHeight="1" x14ac:dyDescent="0.2">
      <c r="A7" s="5" t="s">
        <v>14</v>
      </c>
      <c r="B7" s="6" t="s">
        <v>15</v>
      </c>
      <c r="C7" s="7">
        <f>SUM(C8:C15)</f>
        <v>120698.06999999999</v>
      </c>
      <c r="D7" s="7">
        <f>SUM(D8:D15)</f>
        <v>15834.649999999998</v>
      </c>
      <c r="E7" s="8">
        <f t="shared" si="0"/>
        <v>0.13119223861657439</v>
      </c>
      <c r="F7" s="8">
        <f>(D7/D6)</f>
        <v>8.3280883887682788E-2</v>
      </c>
      <c r="G7" s="7">
        <f>SUM(G8:G15)</f>
        <v>103562.3</v>
      </c>
      <c r="H7" s="7">
        <f>SUM(H8:H15)</f>
        <v>12763.9</v>
      </c>
      <c r="I7" s="8">
        <f t="shared" si="1"/>
        <v>0.12324851804179705</v>
      </c>
      <c r="J7" s="8">
        <f>(H7/H6)</f>
        <v>9.6575814272752095E-2</v>
      </c>
      <c r="K7" s="8">
        <f t="shared" si="2"/>
        <v>1.2405808569481114</v>
      </c>
      <c r="L7" s="15">
        <f t="shared" si="3"/>
        <v>7.9437205747773382E-3</v>
      </c>
    </row>
    <row r="8" spans="1:15" s="13" customFormat="1" ht="41.1" customHeight="1" x14ac:dyDescent="0.2">
      <c r="A8" s="1" t="s">
        <v>16</v>
      </c>
      <c r="B8" s="2" t="s">
        <v>17</v>
      </c>
      <c r="C8" s="3">
        <v>2227.19</v>
      </c>
      <c r="D8" s="3">
        <v>547.02</v>
      </c>
      <c r="E8" s="4">
        <f t="shared" si="0"/>
        <v>0.24560993898140704</v>
      </c>
      <c r="F8" s="4">
        <f>(D8/D6)</f>
        <v>2.8770013296309199E-3</v>
      </c>
      <c r="G8" s="3">
        <v>2096.3000000000002</v>
      </c>
      <c r="H8" s="3">
        <v>299.11</v>
      </c>
      <c r="I8" s="4">
        <f t="shared" si="1"/>
        <v>0.1426847302389925</v>
      </c>
      <c r="J8" s="4">
        <f>(H8/H6)</f>
        <v>2.2631634380653937E-3</v>
      </c>
      <c r="K8" s="4">
        <f t="shared" si="2"/>
        <v>1.8288255156965663</v>
      </c>
      <c r="L8" s="14">
        <f t="shared" si="3"/>
        <v>0.10292520874241454</v>
      </c>
    </row>
    <row r="9" spans="1:15" s="13" customFormat="1" ht="60.95" customHeight="1" x14ac:dyDescent="0.2">
      <c r="A9" s="1" t="s">
        <v>18</v>
      </c>
      <c r="B9" s="2" t="s">
        <v>19</v>
      </c>
      <c r="C9" s="3">
        <v>2119.1</v>
      </c>
      <c r="D9" s="3">
        <v>243.47</v>
      </c>
      <c r="E9" s="4">
        <f t="shared" si="0"/>
        <v>0.11489311500165166</v>
      </c>
      <c r="F9" s="4">
        <f>(D9/D6)</f>
        <v>1.2805080503916495E-3</v>
      </c>
      <c r="G9" s="3">
        <v>2069.6</v>
      </c>
      <c r="H9" s="3">
        <v>191.63</v>
      </c>
      <c r="I9" s="4">
        <f t="shared" si="1"/>
        <v>9.259277155005799E-2</v>
      </c>
      <c r="J9" s="4">
        <f>(H9/H6)</f>
        <v>1.4499348388100411E-3</v>
      </c>
      <c r="K9" s="4">
        <f t="shared" si="2"/>
        <v>1.2705213171215364</v>
      </c>
      <c r="L9" s="14">
        <f t="shared" si="3"/>
        <v>2.2300343451593665E-2</v>
      </c>
    </row>
    <row r="10" spans="1:15" s="13" customFormat="1" ht="60.95" customHeight="1" x14ac:dyDescent="0.2">
      <c r="A10" s="1" t="s">
        <v>20</v>
      </c>
      <c r="B10" s="2" t="s">
        <v>21</v>
      </c>
      <c r="C10" s="3">
        <v>55223.199999999997</v>
      </c>
      <c r="D10" s="3">
        <v>7181.15</v>
      </c>
      <c r="E10" s="4">
        <f t="shared" si="0"/>
        <v>0.13003864317895378</v>
      </c>
      <c r="F10" s="4">
        <f>(D10/D6)</f>
        <v>3.7768597305910354E-2</v>
      </c>
      <c r="G10" s="3">
        <v>54223.91</v>
      </c>
      <c r="H10" s="3">
        <v>6074.98</v>
      </c>
      <c r="I10" s="4">
        <f t="shared" si="1"/>
        <v>0.11203507825237979</v>
      </c>
      <c r="J10" s="4">
        <f>(H10/H6)</f>
        <v>4.5965272384669534E-2</v>
      </c>
      <c r="K10" s="4">
        <f t="shared" si="2"/>
        <v>1.1820861961685472</v>
      </c>
      <c r="L10" s="14">
        <f t="shared" si="3"/>
        <v>1.8003564926573984E-2</v>
      </c>
    </row>
    <row r="11" spans="1:15" s="13" customFormat="1" ht="21" customHeight="1" x14ac:dyDescent="0.2">
      <c r="A11" s="1" t="s">
        <v>22</v>
      </c>
      <c r="B11" s="2" t="s">
        <v>23</v>
      </c>
      <c r="C11" s="3">
        <v>7.7</v>
      </c>
      <c r="D11" s="3"/>
      <c r="E11" s="4">
        <f t="shared" si="0"/>
        <v>0</v>
      </c>
      <c r="F11" s="4">
        <f>(D11/D6)</f>
        <v>0</v>
      </c>
      <c r="G11" s="3">
        <v>2.1</v>
      </c>
      <c r="H11" s="3"/>
      <c r="I11" s="4">
        <f t="shared" si="1"/>
        <v>0</v>
      </c>
      <c r="J11" s="4">
        <f>(H11/H6)</f>
        <v>0</v>
      </c>
      <c r="K11" s="4" t="e">
        <f t="shared" si="2"/>
        <v>#DIV/0!</v>
      </c>
      <c r="L11" s="14">
        <f t="shared" si="3"/>
        <v>0</v>
      </c>
    </row>
    <row r="12" spans="1:15" s="13" customFormat="1" ht="41.1" customHeight="1" x14ac:dyDescent="0.2">
      <c r="A12" s="1" t="s">
        <v>24</v>
      </c>
      <c r="B12" s="2" t="s">
        <v>25</v>
      </c>
      <c r="C12" s="3">
        <v>12891.3</v>
      </c>
      <c r="D12" s="3">
        <v>1906.55</v>
      </c>
      <c r="E12" s="4">
        <f t="shared" si="0"/>
        <v>0.14789431632186048</v>
      </c>
      <c r="F12" s="4">
        <f>(D12/D6)</f>
        <v>1.0027324202054459E-2</v>
      </c>
      <c r="G12" s="3">
        <v>10773.28</v>
      </c>
      <c r="H12" s="3">
        <v>1555.64</v>
      </c>
      <c r="I12" s="4">
        <f t="shared" si="1"/>
        <v>0.14439799206926768</v>
      </c>
      <c r="J12" s="4">
        <f>(H12/H6)</f>
        <v>1.1770477653010763E-2</v>
      </c>
      <c r="K12" s="4">
        <f t="shared" si="2"/>
        <v>1.2255727546218917</v>
      </c>
      <c r="L12" s="14">
        <f t="shared" si="3"/>
        <v>3.4963242525928029E-3</v>
      </c>
    </row>
    <row r="13" spans="1:15" s="13" customFormat="1" ht="21" customHeight="1" x14ac:dyDescent="0.2">
      <c r="A13" s="1" t="s">
        <v>26</v>
      </c>
      <c r="B13" s="2" t="s">
        <v>27</v>
      </c>
      <c r="C13" s="3">
        <v>300</v>
      </c>
      <c r="D13" s="3"/>
      <c r="E13" s="4">
        <f t="shared" si="0"/>
        <v>0</v>
      </c>
      <c r="F13" s="4">
        <f>(D13/D6)</f>
        <v>0</v>
      </c>
      <c r="G13" s="3">
        <v>400</v>
      </c>
      <c r="H13" s="3"/>
      <c r="I13" s="4">
        <f t="shared" si="1"/>
        <v>0</v>
      </c>
      <c r="J13" s="4">
        <f>(H13/H6)</f>
        <v>0</v>
      </c>
      <c r="K13" s="4" t="e">
        <f t="shared" si="2"/>
        <v>#DIV/0!</v>
      </c>
      <c r="L13" s="4">
        <f t="shared" si="3"/>
        <v>0</v>
      </c>
    </row>
    <row r="14" spans="1:15" s="13" customFormat="1" ht="21" customHeight="1" x14ac:dyDescent="0.2">
      <c r="A14" s="1" t="s">
        <v>28</v>
      </c>
      <c r="B14" s="2" t="s">
        <v>29</v>
      </c>
      <c r="C14" s="3">
        <v>1500</v>
      </c>
      <c r="D14" s="3"/>
      <c r="E14" s="4">
        <f t="shared" si="0"/>
        <v>0</v>
      </c>
      <c r="F14" s="4">
        <f>(D14/D6)</f>
        <v>0</v>
      </c>
      <c r="G14" s="3">
        <v>885</v>
      </c>
      <c r="H14" s="3"/>
      <c r="I14" s="4">
        <f t="shared" si="1"/>
        <v>0</v>
      </c>
      <c r="J14" s="4">
        <f>(H14/H6)</f>
        <v>0</v>
      </c>
      <c r="K14" s="4" t="e">
        <f t="shared" si="2"/>
        <v>#DIV/0!</v>
      </c>
      <c r="L14" s="4">
        <f t="shared" si="3"/>
        <v>0</v>
      </c>
    </row>
    <row r="15" spans="1:15" s="13" customFormat="1" ht="21" customHeight="1" x14ac:dyDescent="0.2">
      <c r="A15" s="1" t="s">
        <v>30</v>
      </c>
      <c r="B15" s="2" t="s">
        <v>31</v>
      </c>
      <c r="C15" s="3">
        <v>46429.58</v>
      </c>
      <c r="D15" s="3">
        <v>5956.46</v>
      </c>
      <c r="E15" s="4">
        <f t="shared" si="0"/>
        <v>0.12829019775755024</v>
      </c>
      <c r="F15" s="4">
        <f>(D15/D6)</f>
        <v>3.1327452999695422E-2</v>
      </c>
      <c r="G15" s="3">
        <v>33112.11</v>
      </c>
      <c r="H15" s="3">
        <v>4642.54</v>
      </c>
      <c r="I15" s="4">
        <f t="shared" si="1"/>
        <v>0.14020670987140355</v>
      </c>
      <c r="J15" s="4">
        <f>(H15/H6)</f>
        <v>3.5126965958196359E-2</v>
      </c>
      <c r="K15" s="4">
        <f t="shared" si="2"/>
        <v>1.2830174861175132</v>
      </c>
      <c r="L15" s="14">
        <f t="shared" si="3"/>
        <v>-1.1916512113853306E-2</v>
      </c>
    </row>
    <row r="16" spans="1:15" s="13" customFormat="1" ht="21" customHeight="1" x14ac:dyDescent="0.2">
      <c r="A16" s="5" t="s">
        <v>32</v>
      </c>
      <c r="B16" s="6" t="s">
        <v>33</v>
      </c>
      <c r="C16" s="7">
        <f>SUM(C17:C17)</f>
        <v>712.7</v>
      </c>
      <c r="D16" s="7">
        <f>SUM(D17:D17)</f>
        <v>100.21</v>
      </c>
      <c r="E16" s="8">
        <f t="shared" si="0"/>
        <v>0.14060614564332818</v>
      </c>
      <c r="F16" s="8">
        <f>(D16/D6)</f>
        <v>5.270452693545291E-4</v>
      </c>
      <c r="G16" s="7">
        <f>SUM(G17:G17)</f>
        <v>596.20000000000005</v>
      </c>
      <c r="H16" s="7">
        <f>SUM(H17:H17)</f>
        <v>40.590000000000003</v>
      </c>
      <c r="I16" s="8">
        <f t="shared" si="1"/>
        <v>6.8081180811808112E-2</v>
      </c>
      <c r="J16" s="8">
        <f>(H16/H6)</f>
        <v>3.0711712731461445E-4</v>
      </c>
      <c r="K16" s="8">
        <f t="shared" si="2"/>
        <v>2.4688346883468832</v>
      </c>
      <c r="L16" s="8">
        <f t="shared" si="3"/>
        <v>7.2524964831520072E-2</v>
      </c>
    </row>
    <row r="17" spans="1:12" s="13" customFormat="1" ht="21" customHeight="1" x14ac:dyDescent="0.2">
      <c r="A17" s="1" t="s">
        <v>34</v>
      </c>
      <c r="B17" s="2" t="s">
        <v>35</v>
      </c>
      <c r="C17" s="3">
        <v>712.7</v>
      </c>
      <c r="D17" s="3">
        <v>100.21</v>
      </c>
      <c r="E17" s="4">
        <f t="shared" si="0"/>
        <v>0.14060614564332818</v>
      </c>
      <c r="F17" s="4">
        <f>(D17/D6)</f>
        <v>5.270452693545291E-4</v>
      </c>
      <c r="G17" s="3">
        <v>596.20000000000005</v>
      </c>
      <c r="H17" s="3">
        <v>40.590000000000003</v>
      </c>
      <c r="I17" s="4">
        <f t="shared" si="1"/>
        <v>6.8081180811808112E-2</v>
      </c>
      <c r="J17" s="4">
        <f>(H17/H6)</f>
        <v>3.0711712731461445E-4</v>
      </c>
      <c r="K17" s="4">
        <f t="shared" si="2"/>
        <v>2.4688346883468832</v>
      </c>
      <c r="L17" s="4">
        <f t="shared" si="3"/>
        <v>7.2524964831520072E-2</v>
      </c>
    </row>
    <row r="18" spans="1:12" s="13" customFormat="1" ht="41.1" customHeight="1" x14ac:dyDescent="0.2">
      <c r="A18" s="5" t="s">
        <v>36</v>
      </c>
      <c r="B18" s="6" t="s">
        <v>37</v>
      </c>
      <c r="C18" s="7">
        <f>SUM(C19:C20)</f>
        <v>20664.169999999998</v>
      </c>
      <c r="D18" s="7">
        <f>SUM(D19:D20)</f>
        <v>3058.63</v>
      </c>
      <c r="E18" s="8">
        <f t="shared" si="0"/>
        <v>0.14801610710713281</v>
      </c>
      <c r="F18" s="8">
        <f>(D18/D6)</f>
        <v>1.6086582897972691E-2</v>
      </c>
      <c r="G18" s="7">
        <f>SUM(G19:G20)</f>
        <v>17150.330000000002</v>
      </c>
      <c r="H18" s="7">
        <f>SUM(H19:H20)</f>
        <v>2668.52</v>
      </c>
      <c r="I18" s="8">
        <f t="shared" si="1"/>
        <v>0.15559583984681344</v>
      </c>
      <c r="J18" s="8">
        <f>(H18/H6)</f>
        <v>2.0190889297403179E-2</v>
      </c>
      <c r="K18" s="8">
        <f t="shared" si="2"/>
        <v>1.1461896481945049</v>
      </c>
      <c r="L18" s="15">
        <f t="shared" si="3"/>
        <v>-7.579732739680628E-3</v>
      </c>
    </row>
    <row r="19" spans="1:12" s="13" customFormat="1" ht="41.1" customHeight="1" x14ac:dyDescent="0.2">
      <c r="A19" s="1" t="s">
        <v>38</v>
      </c>
      <c r="B19" s="2" t="s">
        <v>39</v>
      </c>
      <c r="C19" s="3">
        <v>6574.75</v>
      </c>
      <c r="D19" s="3">
        <v>1085.4100000000001</v>
      </c>
      <c r="E19" s="4">
        <f t="shared" si="0"/>
        <v>0.16508764591809577</v>
      </c>
      <c r="F19" s="4">
        <f>(D19/D6)</f>
        <v>5.7086139687665847E-3</v>
      </c>
      <c r="G19" s="3">
        <v>6143.23</v>
      </c>
      <c r="H19" s="3">
        <v>1035.93</v>
      </c>
      <c r="I19" s="4">
        <f t="shared" si="1"/>
        <v>0.1686295320214285</v>
      </c>
      <c r="J19" s="4">
        <f>(H19/H6)</f>
        <v>7.8381829440509632E-3</v>
      </c>
      <c r="K19" s="4">
        <f t="shared" si="2"/>
        <v>1.0477638450474454</v>
      </c>
      <c r="L19" s="14">
        <f t="shared" si="3"/>
        <v>-3.5418861033327254E-3</v>
      </c>
    </row>
    <row r="20" spans="1:12" s="13" customFormat="1" ht="21" customHeight="1" x14ac:dyDescent="0.2">
      <c r="A20" s="1" t="s">
        <v>40</v>
      </c>
      <c r="B20" s="2" t="s">
        <v>41</v>
      </c>
      <c r="C20" s="3">
        <v>14089.42</v>
      </c>
      <c r="D20" s="3">
        <v>1973.22</v>
      </c>
      <c r="E20" s="4">
        <f t="shared" si="0"/>
        <v>0.14004976783998205</v>
      </c>
      <c r="F20" s="4">
        <f>(D20/D6)</f>
        <v>1.0377968929206106E-2</v>
      </c>
      <c r="G20" s="3">
        <v>11007.1</v>
      </c>
      <c r="H20" s="3">
        <v>1632.59</v>
      </c>
      <c r="I20" s="4">
        <f t="shared" si="1"/>
        <v>0.14832153791643574</v>
      </c>
      <c r="J20" s="4">
        <f>(H20/H6)</f>
        <v>1.2352706353352215E-2</v>
      </c>
      <c r="K20" s="4">
        <f t="shared" si="2"/>
        <v>1.2086439338719459</v>
      </c>
      <c r="L20" s="4">
        <f t="shared" si="3"/>
        <v>-8.2717700764536883E-3</v>
      </c>
    </row>
    <row r="21" spans="1:12" s="13" customFormat="1" ht="21" customHeight="1" x14ac:dyDescent="0.2">
      <c r="A21" s="5" t="s">
        <v>42</v>
      </c>
      <c r="B21" s="6" t="s">
        <v>43</v>
      </c>
      <c r="C21" s="7">
        <f>SUM(C22:C26)</f>
        <v>79463.22</v>
      </c>
      <c r="D21" s="7">
        <f>SUM(D22:D26)</f>
        <v>6096.97</v>
      </c>
      <c r="E21" s="8">
        <f t="shared" si="0"/>
        <v>7.6726943609886439E-2</v>
      </c>
      <c r="F21" s="8">
        <f>(D21/D6)</f>
        <v>3.2066452408906133E-2</v>
      </c>
      <c r="G21" s="7">
        <f>SUM(G22:G26)</f>
        <v>65141.32</v>
      </c>
      <c r="H21" s="7">
        <f>SUM(H22:H26)</f>
        <v>5228.2800000000007</v>
      </c>
      <c r="I21" s="8">
        <f t="shared" si="1"/>
        <v>8.0260578078552913E-2</v>
      </c>
      <c r="J21" s="8">
        <f>(H21/H6)</f>
        <v>3.9558865099690879E-2</v>
      </c>
      <c r="K21" s="8">
        <f t="shared" si="2"/>
        <v>1.1661521571147679</v>
      </c>
      <c r="L21" s="15">
        <f t="shared" si="3"/>
        <v>-3.5336344686664745E-3</v>
      </c>
    </row>
    <row r="22" spans="1:12" s="13" customFormat="1" ht="21" customHeight="1" x14ac:dyDescent="0.2">
      <c r="A22" s="1" t="s">
        <v>44</v>
      </c>
      <c r="B22" s="2" t="s">
        <v>45</v>
      </c>
      <c r="C22" s="3">
        <v>16330.1</v>
      </c>
      <c r="D22" s="3">
        <v>807.44</v>
      </c>
      <c r="E22" s="4">
        <f t="shared" si="0"/>
        <v>4.944489011089951E-2</v>
      </c>
      <c r="F22" s="4">
        <f>(D22/D6)</f>
        <v>4.2466563445526491E-3</v>
      </c>
      <c r="G22" s="3">
        <v>14828.78</v>
      </c>
      <c r="H22" s="3">
        <v>765.69</v>
      </c>
      <c r="I22" s="4">
        <f t="shared" si="1"/>
        <v>5.1635400889351653E-2</v>
      </c>
      <c r="J22" s="4">
        <f>(H22/H6)</f>
        <v>5.7934593055808609E-3</v>
      </c>
      <c r="K22" s="4">
        <f t="shared" si="2"/>
        <v>1.0545259831002103</v>
      </c>
      <c r="L22" s="14">
        <f t="shared" si="3"/>
        <v>-2.1905107784521427E-3</v>
      </c>
    </row>
    <row r="23" spans="1:12" s="13" customFormat="1" ht="21" customHeight="1" x14ac:dyDescent="0.2">
      <c r="A23" s="1" t="s">
        <v>46</v>
      </c>
      <c r="B23" s="2" t="s">
        <v>47</v>
      </c>
      <c r="C23" s="3">
        <v>8772.2000000000007</v>
      </c>
      <c r="D23" s="3">
        <v>2142.3200000000002</v>
      </c>
      <c r="E23" s="4">
        <f t="shared" si="0"/>
        <v>0.24421695811768998</v>
      </c>
      <c r="F23" s="4">
        <f>(D23/D6)</f>
        <v>1.1267334811332151E-2</v>
      </c>
      <c r="G23" s="3">
        <v>8204.6200000000008</v>
      </c>
      <c r="H23" s="3">
        <v>1880.66</v>
      </c>
      <c r="I23" s="4">
        <f t="shared" si="1"/>
        <v>0.22921963479112986</v>
      </c>
      <c r="J23" s="4">
        <f>(H23/H6)</f>
        <v>1.4229684568994896E-2</v>
      </c>
      <c r="K23" s="4">
        <f t="shared" si="2"/>
        <v>1.1391320068486595</v>
      </c>
      <c r="L23" s="14">
        <f t="shared" si="3"/>
        <v>1.4997323326560119E-2</v>
      </c>
    </row>
    <row r="24" spans="1:12" s="13" customFormat="1" ht="21" customHeight="1" x14ac:dyDescent="0.2">
      <c r="A24" s="1" t="s">
        <v>48</v>
      </c>
      <c r="B24" s="2" t="s">
        <v>49</v>
      </c>
      <c r="C24" s="3">
        <v>43468.38</v>
      </c>
      <c r="D24" s="3">
        <v>1940.42</v>
      </c>
      <c r="E24" s="4">
        <f t="shared" si="0"/>
        <v>4.4639804842048408E-2</v>
      </c>
      <c r="F24" s="4">
        <f>(D24/D6)</f>
        <v>1.0205460348876512E-2</v>
      </c>
      <c r="G24" s="3">
        <v>32774.15</v>
      </c>
      <c r="H24" s="3">
        <v>1422.77</v>
      </c>
      <c r="I24" s="4">
        <f t="shared" si="1"/>
        <v>4.3411347052478858E-2</v>
      </c>
      <c r="J24" s="4">
        <f>(H24/H6)</f>
        <v>1.0765140064779848E-2</v>
      </c>
      <c r="K24" s="4">
        <f t="shared" si="2"/>
        <v>1.3638325238794746</v>
      </c>
      <c r="L24" s="4">
        <f t="shared" si="3"/>
        <v>1.2284577895695509E-3</v>
      </c>
    </row>
    <row r="25" spans="1:12" s="13" customFormat="1" ht="21" customHeight="1" x14ac:dyDescent="0.2">
      <c r="A25" s="1" t="s">
        <v>50</v>
      </c>
      <c r="B25" s="2" t="s">
        <v>51</v>
      </c>
      <c r="C25" s="3">
        <v>1180.94</v>
      </c>
      <c r="D25" s="3">
        <v>49.33</v>
      </c>
      <c r="E25" s="4">
        <f t="shared" si="0"/>
        <v>4.1771808897996511E-2</v>
      </c>
      <c r="F25" s="4">
        <f>(D25/D6)</f>
        <v>2.5944659352618418E-4</v>
      </c>
      <c r="G25" s="3">
        <v>362.2</v>
      </c>
      <c r="H25" s="3">
        <v>29.74</v>
      </c>
      <c r="I25" s="4">
        <f t="shared" si="1"/>
        <v>8.2109331860850357E-2</v>
      </c>
      <c r="J25" s="4">
        <f>(H25/H6)</f>
        <v>2.2502250225022501E-4</v>
      </c>
      <c r="K25" s="4">
        <f t="shared" si="2"/>
        <v>1.6587088096839273</v>
      </c>
      <c r="L25" s="4">
        <f t="shared" si="3"/>
        <v>-4.0337522962853846E-2</v>
      </c>
    </row>
    <row r="26" spans="1:12" s="13" customFormat="1" ht="21" customHeight="1" x14ac:dyDescent="0.2">
      <c r="A26" s="1" t="s">
        <v>52</v>
      </c>
      <c r="B26" s="2" t="s">
        <v>53</v>
      </c>
      <c r="C26" s="3">
        <v>9711.6</v>
      </c>
      <c r="D26" s="3">
        <v>1157.46</v>
      </c>
      <c r="E26" s="4">
        <f t="shared" si="0"/>
        <v>0.11918324477943902</v>
      </c>
      <c r="F26" s="4">
        <f>(D26/D6)</f>
        <v>6.0875543106186335E-3</v>
      </c>
      <c r="G26" s="3">
        <v>8971.57</v>
      </c>
      <c r="H26" s="3">
        <v>1129.42</v>
      </c>
      <c r="I26" s="4">
        <f t="shared" si="1"/>
        <v>0.12588877977879012</v>
      </c>
      <c r="J26" s="4">
        <f>(H26/H6)</f>
        <v>8.545558658085043E-3</v>
      </c>
      <c r="K26" s="4">
        <f t="shared" si="2"/>
        <v>1.0248269023038374</v>
      </c>
      <c r="L26" s="4">
        <f t="shared" si="3"/>
        <v>-6.705534999351101E-3</v>
      </c>
    </row>
    <row r="27" spans="1:12" s="13" customFormat="1" ht="21" customHeight="1" x14ac:dyDescent="0.2">
      <c r="A27" s="5" t="s">
        <v>54</v>
      </c>
      <c r="B27" s="6" t="s">
        <v>55</v>
      </c>
      <c r="C27" s="7">
        <f>SUM(C28:C31)</f>
        <v>79769.609999999986</v>
      </c>
      <c r="D27" s="7">
        <f>SUM(D28:D31)</f>
        <v>4621.42</v>
      </c>
      <c r="E27" s="8">
        <f t="shared" si="0"/>
        <v>5.7934594390018967E-2</v>
      </c>
      <c r="F27" s="8">
        <f>(D27/D6)</f>
        <v>2.4305933027646023E-2</v>
      </c>
      <c r="G27" s="7">
        <f>SUM(G28:G31)</f>
        <v>331173.25</v>
      </c>
      <c r="H27" s="7">
        <f>SUM(H28:H31)</f>
        <v>29310.959999999999</v>
      </c>
      <c r="I27" s="8">
        <f t="shared" si="1"/>
        <v>8.8506423752522281E-2</v>
      </c>
      <c r="J27" s="8">
        <f>(H27/H6)</f>
        <v>0.22177624621910744</v>
      </c>
      <c r="K27" s="8">
        <f t="shared" si="2"/>
        <v>0.15766866728350079</v>
      </c>
      <c r="L27" s="8">
        <f t="shared" si="3"/>
        <v>-3.0571829362503314E-2</v>
      </c>
    </row>
    <row r="28" spans="1:12" s="13" customFormat="1" ht="21" customHeight="1" x14ac:dyDescent="0.2">
      <c r="A28" s="1" t="s">
        <v>56</v>
      </c>
      <c r="B28" s="2" t="s">
        <v>57</v>
      </c>
      <c r="C28" s="3">
        <v>17368.95</v>
      </c>
      <c r="D28" s="3">
        <v>63.22</v>
      </c>
      <c r="E28" s="4">
        <f t="shared" si="0"/>
        <v>3.6398285446155349E-3</v>
      </c>
      <c r="F28" s="4">
        <f>(D28/D6)</f>
        <v>3.3249976976941752E-4</v>
      </c>
      <c r="G28" s="3">
        <v>244496.36</v>
      </c>
      <c r="H28" s="3">
        <v>22030.76</v>
      </c>
      <c r="I28" s="4">
        <f t="shared" si="1"/>
        <v>9.0106699339000382E-2</v>
      </c>
      <c r="J28" s="4">
        <f>(H28/H6)</f>
        <v>0.16669188774963575</v>
      </c>
      <c r="K28" s="4">
        <f t="shared" si="2"/>
        <v>2.8696241073844029E-3</v>
      </c>
      <c r="L28" s="4">
        <f t="shared" si="3"/>
        <v>-8.6466870794384851E-2</v>
      </c>
    </row>
    <row r="29" spans="1:12" s="13" customFormat="1" ht="21" customHeight="1" x14ac:dyDescent="0.2">
      <c r="A29" s="1" t="s">
        <v>58</v>
      </c>
      <c r="B29" s="2" t="s">
        <v>59</v>
      </c>
      <c r="C29" s="3">
        <v>14600.05</v>
      </c>
      <c r="D29" s="3">
        <v>281.33999999999997</v>
      </c>
      <c r="E29" s="4">
        <f t="shared" si="0"/>
        <v>1.9269797021243078E-2</v>
      </c>
      <c r="F29" s="4">
        <f>(D29/D6)</f>
        <v>1.4796818289612135E-3</v>
      </c>
      <c r="G29" s="3">
        <v>17324.59</v>
      </c>
      <c r="H29" s="3">
        <v>2565.4899999999998</v>
      </c>
      <c r="I29" s="4">
        <f t="shared" si="1"/>
        <v>0.14808373531494828</v>
      </c>
      <c r="J29" s="4">
        <f>(H29/H6)</f>
        <v>1.941133084391156E-2</v>
      </c>
      <c r="K29" s="4">
        <f t="shared" si="2"/>
        <v>0.10966326120935961</v>
      </c>
      <c r="L29" s="4">
        <f t="shared" si="3"/>
        <v>-0.12881393829370522</v>
      </c>
    </row>
    <row r="30" spans="1:12" s="13" customFormat="1" ht="21" customHeight="1" x14ac:dyDescent="0.2">
      <c r="A30" s="1" t="s">
        <v>60</v>
      </c>
      <c r="B30" s="2" t="s">
        <v>61</v>
      </c>
      <c r="C30" s="3">
        <v>37618.71</v>
      </c>
      <c r="D30" s="3">
        <v>2930.32</v>
      </c>
      <c r="E30" s="4">
        <f t="shared" si="0"/>
        <v>7.7895281363980856E-2</v>
      </c>
      <c r="F30" s="4">
        <f>(D30/D6)</f>
        <v>1.5411748265591895E-2</v>
      </c>
      <c r="G30" s="3">
        <v>62111.8</v>
      </c>
      <c r="H30" s="3">
        <v>3741.68</v>
      </c>
      <c r="I30" s="4">
        <f t="shared" si="1"/>
        <v>6.0241049204820978E-2</v>
      </c>
      <c r="J30" s="4">
        <f>(H30/H6)</f>
        <v>2.8310766517135908E-2</v>
      </c>
      <c r="K30" s="4">
        <f t="shared" si="2"/>
        <v>0.78315622928737905</v>
      </c>
      <c r="L30" s="14">
        <f t="shared" si="3"/>
        <v>1.7654232159159879E-2</v>
      </c>
    </row>
    <row r="31" spans="1:12" s="13" customFormat="1" ht="21" customHeight="1" x14ac:dyDescent="0.2">
      <c r="A31" s="1" t="s">
        <v>62</v>
      </c>
      <c r="B31" s="2" t="s">
        <v>63</v>
      </c>
      <c r="C31" s="3">
        <v>10181.9</v>
      </c>
      <c r="D31" s="3">
        <v>1346.54</v>
      </c>
      <c r="E31" s="4">
        <f t="shared" si="0"/>
        <v>0.13224840157534448</v>
      </c>
      <c r="F31" s="4">
        <f>(D31/D6)</f>
        <v>7.0820031633234961E-3</v>
      </c>
      <c r="G31" s="3">
        <v>7240.5</v>
      </c>
      <c r="H31" s="3">
        <v>973.03</v>
      </c>
      <c r="I31" s="4">
        <f t="shared" si="1"/>
        <v>0.13438712796077618</v>
      </c>
      <c r="J31" s="4">
        <f>(H31/H6)</f>
        <v>7.3622611084242246E-3</v>
      </c>
      <c r="K31" s="4">
        <f t="shared" si="2"/>
        <v>1.3838627791537774</v>
      </c>
      <c r="L31" s="14">
        <f t="shared" si="3"/>
        <v>-2.138726385431694E-3</v>
      </c>
    </row>
    <row r="32" spans="1:12" s="13" customFormat="1" ht="21" customHeight="1" x14ac:dyDescent="0.2">
      <c r="A32" s="5" t="s">
        <v>64</v>
      </c>
      <c r="B32" s="6" t="s">
        <v>65</v>
      </c>
      <c r="C32" s="7">
        <f>SUM(C33:C37)</f>
        <v>559935.75999999989</v>
      </c>
      <c r="D32" s="7">
        <f>SUM(D33:D37)</f>
        <v>137156.03000000003</v>
      </c>
      <c r="E32" s="8">
        <f t="shared" si="0"/>
        <v>0.24494958135911887</v>
      </c>
      <c r="F32" s="8">
        <f>(D32/D6)</f>
        <v>0.72135951277265631</v>
      </c>
      <c r="G32" s="7">
        <f>SUM(G33:G37)</f>
        <v>437728.85</v>
      </c>
      <c r="H32" s="7">
        <f>SUM(H33:H37)</f>
        <v>65225.2</v>
      </c>
      <c r="I32" s="8">
        <f t="shared" si="1"/>
        <v>0.14900822735353175</v>
      </c>
      <c r="J32" s="8">
        <f>(H32/H6)</f>
        <v>0.49351505426265557</v>
      </c>
      <c r="K32" s="8">
        <f t="shared" si="2"/>
        <v>2.1028073505332299</v>
      </c>
      <c r="L32" s="15">
        <f t="shared" si="3"/>
        <v>9.5941354005587121E-2</v>
      </c>
    </row>
    <row r="33" spans="1:12" s="13" customFormat="1" ht="21" customHeight="1" x14ac:dyDescent="0.2">
      <c r="A33" s="1" t="s">
        <v>66</v>
      </c>
      <c r="B33" s="2" t="s">
        <v>67</v>
      </c>
      <c r="C33" s="3">
        <v>153377.91</v>
      </c>
      <c r="D33" s="3">
        <v>22880.32</v>
      </c>
      <c r="E33" s="4">
        <f t="shared" ref="E33:E53" si="4">(D33/C33)</f>
        <v>0.14917611017127563</v>
      </c>
      <c r="F33" s="4">
        <f>(D33/D6)</f>
        <v>0.12033693660630494</v>
      </c>
      <c r="G33" s="3">
        <v>133461.18</v>
      </c>
      <c r="H33" s="3">
        <v>20348.689999999999</v>
      </c>
      <c r="I33" s="4">
        <f t="shared" ref="I33:I53" si="5">(H33/G33)</f>
        <v>0.15246898011841345</v>
      </c>
      <c r="J33" s="4">
        <f>(H33/H6)</f>
        <v>0.15396479964069035</v>
      </c>
      <c r="K33" s="4">
        <f t="shared" ref="K33:K53" si="6">(D33/H33)</f>
        <v>1.124412431463647</v>
      </c>
      <c r="L33" s="14">
        <f t="shared" ref="L33:L53" si="7">(E33-I33)</f>
        <v>-3.2928699471378164E-3</v>
      </c>
    </row>
    <row r="34" spans="1:12" s="13" customFormat="1" ht="21" customHeight="1" x14ac:dyDescent="0.2">
      <c r="A34" s="1" t="s">
        <v>68</v>
      </c>
      <c r="B34" s="2" t="s">
        <v>69</v>
      </c>
      <c r="C34" s="3">
        <v>330289.90999999997</v>
      </c>
      <c r="D34" s="3">
        <v>104680.44</v>
      </c>
      <c r="E34" s="4">
        <f t="shared" si="4"/>
        <v>0.31693502232629511</v>
      </c>
      <c r="F34" s="4">
        <f>(D34/D6)</f>
        <v>0.55055713697186526</v>
      </c>
      <c r="G34" s="3">
        <v>238153.3</v>
      </c>
      <c r="H34" s="3">
        <v>36535.01</v>
      </c>
      <c r="I34" s="4">
        <f t="shared" si="5"/>
        <v>0.15340963152725579</v>
      </c>
      <c r="J34" s="4">
        <f>(H34/H6)</f>
        <v>0.27643575554596483</v>
      </c>
      <c r="K34" s="4">
        <f t="shared" si="6"/>
        <v>2.865209014586283</v>
      </c>
      <c r="L34" s="14">
        <f t="shared" si="7"/>
        <v>0.16352539079903933</v>
      </c>
    </row>
    <row r="35" spans="1:12" s="13" customFormat="1" ht="21" customHeight="1" x14ac:dyDescent="0.2">
      <c r="A35" s="1" t="s">
        <v>104</v>
      </c>
      <c r="B35" s="2">
        <v>703</v>
      </c>
      <c r="C35" s="3">
        <v>19872.66</v>
      </c>
      <c r="D35" s="3">
        <v>3164.38</v>
      </c>
      <c r="E35" s="4">
        <f t="shared" si="4"/>
        <v>0.15923283546339545</v>
      </c>
      <c r="F35" s="4">
        <f>(D35/D7)</f>
        <v>0.19983896076010524</v>
      </c>
      <c r="G35" s="3">
        <v>22093.11</v>
      </c>
      <c r="H35" s="3">
        <v>2737.25</v>
      </c>
      <c r="I35" s="4">
        <f t="shared" si="5"/>
        <v>0.12389609249218421</v>
      </c>
      <c r="J35" s="4">
        <f>(H35/H7)</f>
        <v>0.21445247925790709</v>
      </c>
      <c r="K35" s="4">
        <f t="shared" si="6"/>
        <v>1.1560434742898895</v>
      </c>
      <c r="L35" s="14">
        <f t="shared" si="7"/>
        <v>3.5336742971211241E-2</v>
      </c>
    </row>
    <row r="36" spans="1:12" s="13" customFormat="1" ht="21" customHeight="1" x14ac:dyDescent="0.2">
      <c r="A36" s="1" t="s">
        <v>70</v>
      </c>
      <c r="B36" s="2" t="s">
        <v>71</v>
      </c>
      <c r="C36" s="3"/>
      <c r="D36" s="3"/>
      <c r="E36" s="4" t="e">
        <f t="shared" si="4"/>
        <v>#DIV/0!</v>
      </c>
      <c r="F36" s="4">
        <f>(D36/D6)</f>
        <v>0</v>
      </c>
      <c r="G36" s="3">
        <v>7403.15</v>
      </c>
      <c r="H36" s="3">
        <v>990.28</v>
      </c>
      <c r="I36" s="4">
        <f t="shared" si="5"/>
        <v>0.13376468125054874</v>
      </c>
      <c r="J36" s="4">
        <f>(H36/H6)</f>
        <v>7.4927802127892681E-3</v>
      </c>
      <c r="K36" s="4">
        <f t="shared" si="6"/>
        <v>0</v>
      </c>
      <c r="L36" s="4" t="e">
        <f t="shared" si="7"/>
        <v>#DIV/0!</v>
      </c>
    </row>
    <row r="37" spans="1:12" s="13" customFormat="1" ht="21" customHeight="1" x14ac:dyDescent="0.2">
      <c r="A37" s="1" t="s">
        <v>72</v>
      </c>
      <c r="B37" s="2" t="s">
        <v>73</v>
      </c>
      <c r="C37" s="3">
        <v>56395.28</v>
      </c>
      <c r="D37" s="3">
        <v>6430.89</v>
      </c>
      <c r="E37" s="4">
        <f t="shared" si="4"/>
        <v>0.1140324154787422</v>
      </c>
      <c r="F37" s="4">
        <f>(D37/D6)</f>
        <v>3.3822673907188384E-2</v>
      </c>
      <c r="G37" s="3">
        <v>36618.11</v>
      </c>
      <c r="H37" s="3">
        <v>4613.97</v>
      </c>
      <c r="I37" s="4">
        <f t="shared" si="5"/>
        <v>0.12600240700571386</v>
      </c>
      <c r="J37" s="4">
        <f>(H37/H6)</f>
        <v>3.4910796056068283E-2</v>
      </c>
      <c r="K37" s="4">
        <f t="shared" si="6"/>
        <v>1.3937866956222082</v>
      </c>
      <c r="L37" s="14">
        <f t="shared" si="7"/>
        <v>-1.196999152697166E-2</v>
      </c>
    </row>
    <row r="38" spans="1:12" s="13" customFormat="1" ht="21" customHeight="1" x14ac:dyDescent="0.2">
      <c r="A38" s="5" t="s">
        <v>74</v>
      </c>
      <c r="B38" s="6" t="s">
        <v>75</v>
      </c>
      <c r="C38" s="7">
        <f>SUM(C39:C41)</f>
        <v>106336.15</v>
      </c>
      <c r="D38" s="7">
        <f>SUM(D39:D41)</f>
        <v>16401.5</v>
      </c>
      <c r="E38" s="8">
        <f t="shared" si="4"/>
        <v>0.15424199578412423</v>
      </c>
      <c r="F38" s="8">
        <f>(D38/D6)</f>
        <v>8.6262179276702017E-2</v>
      </c>
      <c r="G38" s="7">
        <f>SUM(G39:G41)</f>
        <v>92631.37999999999</v>
      </c>
      <c r="H38" s="7">
        <f>SUM(H39:H41)</f>
        <v>14218.060000000001</v>
      </c>
      <c r="I38" s="8">
        <f t="shared" si="5"/>
        <v>0.15349075011081562</v>
      </c>
      <c r="J38" s="8">
        <f>(H38/H6)</f>
        <v>0.10757846127585187</v>
      </c>
      <c r="K38" s="8">
        <f t="shared" si="6"/>
        <v>1.1535680676547995</v>
      </c>
      <c r="L38" s="15">
        <f t="shared" si="7"/>
        <v>7.512456733086148E-4</v>
      </c>
    </row>
    <row r="39" spans="1:12" s="13" customFormat="1" ht="21" customHeight="1" x14ac:dyDescent="0.2">
      <c r="A39" s="1" t="s">
        <v>76</v>
      </c>
      <c r="B39" s="2" t="s">
        <v>77</v>
      </c>
      <c r="C39" s="3">
        <v>76747.929999999993</v>
      </c>
      <c r="D39" s="3">
        <v>11934.84</v>
      </c>
      <c r="E39" s="4">
        <f t="shared" si="4"/>
        <v>0.15550699543297131</v>
      </c>
      <c r="F39" s="4">
        <f>(D39/D6)</f>
        <v>6.2770192221367205E-2</v>
      </c>
      <c r="G39" s="3">
        <v>67723.360000000001</v>
      </c>
      <c r="H39" s="3">
        <v>10591.44</v>
      </c>
      <c r="I39" s="4">
        <f t="shared" si="5"/>
        <v>0.15639271294277191</v>
      </c>
      <c r="J39" s="4">
        <f>(H39/H6)</f>
        <v>8.0138276100643016E-2</v>
      </c>
      <c r="K39" s="4">
        <f t="shared" si="6"/>
        <v>1.1268382769481771</v>
      </c>
      <c r="L39" s="14">
        <f t="shared" si="7"/>
        <v>-8.8571750980059871E-4</v>
      </c>
    </row>
    <row r="40" spans="1:12" s="13" customFormat="1" ht="21" customHeight="1" x14ac:dyDescent="0.2">
      <c r="A40" s="1" t="s">
        <v>78</v>
      </c>
      <c r="B40" s="2" t="s">
        <v>79</v>
      </c>
      <c r="C40" s="3">
        <v>451</v>
      </c>
      <c r="D40" s="3">
        <v>75.83</v>
      </c>
      <c r="E40" s="4">
        <f t="shared" si="4"/>
        <v>0.16813747228381373</v>
      </c>
      <c r="F40" s="4">
        <f>(D40/D6)</f>
        <v>3.9882090385344715E-4</v>
      </c>
      <c r="G40" s="3">
        <v>243.79</v>
      </c>
      <c r="H40" s="3">
        <v>26.84</v>
      </c>
      <c r="I40" s="4">
        <f t="shared" si="5"/>
        <v>0.11009475368144715</v>
      </c>
      <c r="J40" s="4">
        <f>(H40/H6)</f>
        <v>2.0308016006711634E-4</v>
      </c>
      <c r="K40" s="4">
        <f t="shared" si="6"/>
        <v>2.8252608047690013</v>
      </c>
      <c r="L40" s="14">
        <f t="shared" si="7"/>
        <v>5.804271860236658E-2</v>
      </c>
    </row>
    <row r="41" spans="1:12" s="13" customFormat="1" ht="21" customHeight="1" x14ac:dyDescent="0.2">
      <c r="A41" s="1" t="s">
        <v>80</v>
      </c>
      <c r="B41" s="2" t="s">
        <v>81</v>
      </c>
      <c r="C41" s="3">
        <v>29137.22</v>
      </c>
      <c r="D41" s="3">
        <v>4390.83</v>
      </c>
      <c r="E41" s="4">
        <f t="shared" si="4"/>
        <v>0.15069488441244566</v>
      </c>
      <c r="F41" s="4">
        <f>(D41/D6)</f>
        <v>2.3093166151481357E-2</v>
      </c>
      <c r="G41" s="3">
        <v>24664.23</v>
      </c>
      <c r="H41" s="3">
        <v>3599.78</v>
      </c>
      <c r="I41" s="4">
        <f t="shared" si="5"/>
        <v>0.14595144466297955</v>
      </c>
      <c r="J41" s="4">
        <f>(H41/H6)</f>
        <v>2.7237105015141733E-2</v>
      </c>
      <c r="K41" s="4">
        <f t="shared" si="6"/>
        <v>1.2197495402496819</v>
      </c>
      <c r="L41" s="14">
        <f t="shared" si="7"/>
        <v>4.7434397494661162E-3</v>
      </c>
    </row>
    <row r="42" spans="1:12" s="13" customFormat="1" ht="21" customHeight="1" x14ac:dyDescent="0.2">
      <c r="A42" s="5" t="s">
        <v>82</v>
      </c>
      <c r="B42" s="6" t="s">
        <v>83</v>
      </c>
      <c r="C42" s="7">
        <f>SUM(C43:C46)</f>
        <v>35420.559999999998</v>
      </c>
      <c r="D42" s="7">
        <f>SUM(D43:D46)</f>
        <v>4839.3599999999997</v>
      </c>
      <c r="E42" s="8">
        <f t="shared" si="4"/>
        <v>0.13662573375463291</v>
      </c>
      <c r="F42" s="8">
        <f>(D42/D6)</f>
        <v>2.5452168393409177E-2</v>
      </c>
      <c r="G42" s="7">
        <f>SUM(G43:G46)</f>
        <v>30523.5</v>
      </c>
      <c r="H42" s="7">
        <f>SUM(H43:H46)</f>
        <v>1217.49</v>
      </c>
      <c r="I42" s="8">
        <f t="shared" si="5"/>
        <v>3.9886972332792765E-2</v>
      </c>
      <c r="J42" s="8">
        <f>(H42/H6)</f>
        <v>9.2119248912113805E-3</v>
      </c>
      <c r="K42" s="8">
        <f t="shared" si="6"/>
        <v>3.9748663233373578</v>
      </c>
      <c r="L42" s="8">
        <f t="shared" si="7"/>
        <v>9.6738761421840153E-2</v>
      </c>
    </row>
    <row r="43" spans="1:12" s="13" customFormat="1" ht="21" customHeight="1" x14ac:dyDescent="0.2">
      <c r="A43" s="1" t="s">
        <v>84</v>
      </c>
      <c r="B43" s="2" t="s">
        <v>85</v>
      </c>
      <c r="C43" s="3">
        <v>8453.6</v>
      </c>
      <c r="D43" s="3">
        <v>870.78</v>
      </c>
      <c r="E43" s="4">
        <f t="shared" si="4"/>
        <v>0.10300700293366138</v>
      </c>
      <c r="F43" s="4">
        <f>(D43/D6)</f>
        <v>4.5797872432744918E-3</v>
      </c>
      <c r="G43" s="3">
        <v>5000</v>
      </c>
      <c r="H43" s="3">
        <v>749.04</v>
      </c>
      <c r="I43" s="4">
        <f t="shared" si="5"/>
        <v>0.149808</v>
      </c>
      <c r="J43" s="4">
        <f>(H43/H6)</f>
        <v>5.6674799961502539E-3</v>
      </c>
      <c r="K43" s="4">
        <f t="shared" si="6"/>
        <v>1.162528035885934</v>
      </c>
      <c r="L43" s="4">
        <f t="shared" si="7"/>
        <v>-4.6800997066338612E-2</v>
      </c>
    </row>
    <row r="44" spans="1:12" s="13" customFormat="1" ht="21" customHeight="1" x14ac:dyDescent="0.2">
      <c r="A44" s="1" t="s">
        <v>86</v>
      </c>
      <c r="B44" s="2" t="s">
        <v>87</v>
      </c>
      <c r="C44" s="3">
        <v>5305.2</v>
      </c>
      <c r="D44" s="3">
        <v>581.27</v>
      </c>
      <c r="E44" s="4">
        <f t="shared" si="4"/>
        <v>0.10956608610419966</v>
      </c>
      <c r="F44" s="4">
        <f>(D44/D6)</f>
        <v>3.0571360514689864E-3</v>
      </c>
      <c r="G44" s="3">
        <v>4291.3999999999996</v>
      </c>
      <c r="H44" s="3">
        <v>11.69</v>
      </c>
      <c r="I44" s="4">
        <f t="shared" si="5"/>
        <v>2.724052756676143E-3</v>
      </c>
      <c r="J44" s="4">
        <f>(H44/H6)</f>
        <v>8.8450337972600219E-5</v>
      </c>
      <c r="K44" s="4">
        <f t="shared" si="6"/>
        <v>49.723695466210437</v>
      </c>
      <c r="L44" s="4">
        <f t="shared" si="7"/>
        <v>0.10684203334752351</v>
      </c>
    </row>
    <row r="45" spans="1:12" s="13" customFormat="1" ht="21" customHeight="1" x14ac:dyDescent="0.2">
      <c r="A45" s="1" t="s">
        <v>88</v>
      </c>
      <c r="B45" s="2" t="s">
        <v>89</v>
      </c>
      <c r="C45" s="3">
        <v>20820.259999999998</v>
      </c>
      <c r="D45" s="3">
        <v>3257.06</v>
      </c>
      <c r="E45" s="4">
        <f t="shared" si="4"/>
        <v>0.15643704737596939</v>
      </c>
      <c r="F45" s="4">
        <f>(D45/D6)</f>
        <v>1.7130207214887363E-2</v>
      </c>
      <c r="G45" s="3">
        <v>20542.099999999999</v>
      </c>
      <c r="H45" s="3">
        <v>346.56</v>
      </c>
      <c r="I45" s="4">
        <f t="shared" si="5"/>
        <v>1.6870719157242933E-2</v>
      </c>
      <c r="J45" s="4">
        <f>(H45/H6)</f>
        <v>2.6221855541303965E-3</v>
      </c>
      <c r="K45" s="4">
        <f t="shared" si="6"/>
        <v>9.3982571560480146</v>
      </c>
      <c r="L45" s="14">
        <f t="shared" si="7"/>
        <v>0.13956632821872644</v>
      </c>
    </row>
    <row r="46" spans="1:12" s="13" customFormat="1" ht="21" customHeight="1" x14ac:dyDescent="0.2">
      <c r="A46" s="1" t="s">
        <v>90</v>
      </c>
      <c r="B46" s="2" t="s">
        <v>91</v>
      </c>
      <c r="C46" s="3">
        <v>841.5</v>
      </c>
      <c r="D46" s="3">
        <v>130.25</v>
      </c>
      <c r="E46" s="4">
        <f t="shared" si="4"/>
        <v>0.15478312537136066</v>
      </c>
      <c r="F46" s="4">
        <f>(D46/D6)</f>
        <v>6.8503788377833957E-4</v>
      </c>
      <c r="G46" s="3">
        <v>690</v>
      </c>
      <c r="H46" s="3">
        <v>110.2</v>
      </c>
      <c r="I46" s="4">
        <f t="shared" si="5"/>
        <v>0.15971014492753624</v>
      </c>
      <c r="J46" s="4">
        <f>(H46/H6)</f>
        <v>8.338090029581304E-4</v>
      </c>
      <c r="K46" s="4">
        <f t="shared" si="6"/>
        <v>1.1819419237749547</v>
      </c>
      <c r="L46" s="14">
        <f t="shared" si="7"/>
        <v>-4.9270195561755825E-3</v>
      </c>
    </row>
    <row r="47" spans="1:12" s="13" customFormat="1" ht="21" customHeight="1" x14ac:dyDescent="0.2">
      <c r="A47" s="5" t="s">
        <v>92</v>
      </c>
      <c r="B47" s="6" t="s">
        <v>93</v>
      </c>
      <c r="C47" s="7">
        <f>SUM(C48:C49)</f>
        <v>4467.4799999999996</v>
      </c>
      <c r="D47" s="7">
        <f>SUM(D48:D49)</f>
        <v>1615.99</v>
      </c>
      <c r="E47" s="8">
        <f t="shared" si="4"/>
        <v>0.36172294000196981</v>
      </c>
      <c r="F47" s="8">
        <f>(D47/D6)</f>
        <v>8.4991506319152324E-3</v>
      </c>
      <c r="G47" s="7">
        <f>SUM(G48:G49)</f>
        <v>2177</v>
      </c>
      <c r="H47" s="7">
        <f>SUM(H48:H49)</f>
        <v>999</v>
      </c>
      <c r="I47" s="8">
        <f t="shared" si="5"/>
        <v>0.4588883785025264</v>
      </c>
      <c r="J47" s="8">
        <f>(H47/H6)</f>
        <v>7.5587585658364086E-3</v>
      </c>
      <c r="K47" s="8">
        <f t="shared" si="6"/>
        <v>1.6176076076076076</v>
      </c>
      <c r="L47" s="15">
        <f t="shared" si="7"/>
        <v>-9.7165438500556589E-2</v>
      </c>
    </row>
    <row r="48" spans="1:12" s="13" customFormat="1" ht="21" customHeight="1" x14ac:dyDescent="0.2">
      <c r="A48" s="1" t="s">
        <v>94</v>
      </c>
      <c r="B48" s="2" t="s">
        <v>95</v>
      </c>
      <c r="C48" s="3">
        <v>2281</v>
      </c>
      <c r="D48" s="3">
        <v>1392.41</v>
      </c>
      <c r="E48" s="4">
        <f t="shared" si="4"/>
        <v>0.61043840420868045</v>
      </c>
      <c r="F48" s="4">
        <f>(D48/D6)</f>
        <v>7.3232522053880839E-3</v>
      </c>
      <c r="G48" s="3">
        <v>2177</v>
      </c>
      <c r="H48" s="3">
        <v>999</v>
      </c>
      <c r="I48" s="4">
        <f t="shared" si="5"/>
        <v>0.4588883785025264</v>
      </c>
      <c r="J48" s="4">
        <f>(H48/H6)</f>
        <v>7.5587585658364086E-3</v>
      </c>
      <c r="K48" s="4">
        <f t="shared" si="6"/>
        <v>1.3938038038038039</v>
      </c>
      <c r="L48" s="4">
        <f t="shared" si="7"/>
        <v>0.15155002570615406</v>
      </c>
    </row>
    <row r="49" spans="1:12" s="13" customFormat="1" ht="21" customHeight="1" x14ac:dyDescent="0.2">
      <c r="A49" s="23" t="s">
        <v>108</v>
      </c>
      <c r="B49" s="2">
        <v>1103</v>
      </c>
      <c r="C49" s="3">
        <v>2186.48</v>
      </c>
      <c r="D49" s="3">
        <v>223.58</v>
      </c>
      <c r="E49" s="4">
        <f t="shared" si="4"/>
        <v>0.10225568036295782</v>
      </c>
      <c r="F49" s="4"/>
      <c r="G49" s="3"/>
      <c r="H49" s="3"/>
      <c r="I49" s="4"/>
      <c r="J49" s="4"/>
      <c r="K49" s="4"/>
      <c r="L49" s="4"/>
    </row>
    <row r="50" spans="1:12" s="13" customFormat="1" ht="21" customHeight="1" x14ac:dyDescent="0.2">
      <c r="A50" s="5" t="s">
        <v>96</v>
      </c>
      <c r="B50" s="6" t="s">
        <v>97</v>
      </c>
      <c r="C50" s="7">
        <f>SUM(C51:C51)</f>
        <v>3856.3</v>
      </c>
      <c r="D50" s="7">
        <f>SUM(D51:D51)</f>
        <v>408.47</v>
      </c>
      <c r="E50" s="8">
        <f t="shared" si="4"/>
        <v>0.10592277571765682</v>
      </c>
      <c r="F50" s="8">
        <f>(D50/D6)</f>
        <v>2.1483103599764944E-3</v>
      </c>
      <c r="G50" s="7">
        <f>SUM(G51:G51)</f>
        <v>2974.7</v>
      </c>
      <c r="H50" s="7">
        <f>SUM(H51:H51)</f>
        <v>491.85</v>
      </c>
      <c r="I50" s="8">
        <f t="shared" si="5"/>
        <v>0.16534440447776247</v>
      </c>
      <c r="J50" s="8">
        <f>(H50/H6)</f>
        <v>3.7214968975041421E-3</v>
      </c>
      <c r="K50" s="8">
        <f t="shared" si="6"/>
        <v>0.83047677137338616</v>
      </c>
      <c r="L50" s="15">
        <f t="shared" si="7"/>
        <v>-5.9421628760105649E-2</v>
      </c>
    </row>
    <row r="51" spans="1:12" s="13" customFormat="1" ht="21" customHeight="1" x14ac:dyDescent="0.2">
      <c r="A51" s="1" t="s">
        <v>98</v>
      </c>
      <c r="B51" s="2" t="s">
        <v>99</v>
      </c>
      <c r="C51" s="3">
        <v>3856.3</v>
      </c>
      <c r="D51" s="3">
        <v>408.47</v>
      </c>
      <c r="E51" s="4">
        <f t="shared" si="4"/>
        <v>0.10592277571765682</v>
      </c>
      <c r="F51" s="4">
        <f>(D51/D6)</f>
        <v>2.1483103599764944E-3</v>
      </c>
      <c r="G51" s="3">
        <v>2974.7</v>
      </c>
      <c r="H51" s="3">
        <v>491.85</v>
      </c>
      <c r="I51" s="4">
        <f t="shared" si="5"/>
        <v>0.16534440447776247</v>
      </c>
      <c r="J51" s="4">
        <f>(H51/H6)</f>
        <v>3.7214968975041421E-3</v>
      </c>
      <c r="K51" s="4">
        <f t="shared" si="6"/>
        <v>0.83047677137338616</v>
      </c>
      <c r="L51" s="4">
        <f t="shared" si="7"/>
        <v>-5.9421628760105649E-2</v>
      </c>
    </row>
    <row r="52" spans="1:12" s="13" customFormat="1" ht="41.1" customHeight="1" x14ac:dyDescent="0.2">
      <c r="A52" s="5" t="s">
        <v>100</v>
      </c>
      <c r="B52" s="6" t="s">
        <v>101</v>
      </c>
      <c r="C52" s="7">
        <f>SUM(C53:C53)</f>
        <v>13.4</v>
      </c>
      <c r="D52" s="7">
        <f>SUM(D53:D53)</f>
        <v>2.2400000000000002</v>
      </c>
      <c r="E52" s="8">
        <f t="shared" si="4"/>
        <v>0.16716417910447762</v>
      </c>
      <c r="F52" s="8">
        <f>(D52/D6)</f>
        <v>1.1781073778606379E-5</v>
      </c>
      <c r="G52" s="7">
        <f>SUM(G53:G53)</f>
        <v>4.8</v>
      </c>
      <c r="H52" s="7">
        <f>SUM(H53:H53)</f>
        <v>0.71</v>
      </c>
      <c r="I52" s="8">
        <f t="shared" si="5"/>
        <v>0.14791666666666667</v>
      </c>
      <c r="J52" s="8">
        <f>(H52/H6)</f>
        <v>5.3720906724162665E-6</v>
      </c>
      <c r="K52" s="8">
        <f t="shared" si="6"/>
        <v>3.154929577464789</v>
      </c>
      <c r="L52" s="8">
        <f t="shared" si="7"/>
        <v>1.9247512437810949E-2</v>
      </c>
    </row>
    <row r="53" spans="1:12" s="13" customFormat="1" ht="21" customHeight="1" x14ac:dyDescent="0.2">
      <c r="A53" s="1" t="s">
        <v>102</v>
      </c>
      <c r="B53" s="2" t="s">
        <v>103</v>
      </c>
      <c r="C53" s="3">
        <v>13.4</v>
      </c>
      <c r="D53" s="3">
        <v>2.2400000000000002</v>
      </c>
      <c r="E53" s="4">
        <f t="shared" si="4"/>
        <v>0.16716417910447762</v>
      </c>
      <c r="F53" s="4">
        <f>(D53/D6)</f>
        <v>1.1781073778606379E-5</v>
      </c>
      <c r="G53" s="3">
        <v>4.8</v>
      </c>
      <c r="H53" s="3">
        <v>0.71</v>
      </c>
      <c r="I53" s="4">
        <f t="shared" si="5"/>
        <v>0.14791666666666667</v>
      </c>
      <c r="J53" s="4">
        <f>(H53/H6)</f>
        <v>5.3720906724162665E-6</v>
      </c>
      <c r="K53" s="4">
        <f t="shared" si="6"/>
        <v>3.154929577464789</v>
      </c>
      <c r="L53" s="4">
        <f t="shared" si="7"/>
        <v>1.9247512437810949E-2</v>
      </c>
    </row>
  </sheetData>
  <mergeCells count="16">
    <mergeCell ref="A1:O1"/>
    <mergeCell ref="A2:O2"/>
    <mergeCell ref="A4:A5"/>
    <mergeCell ref="B4:B5"/>
    <mergeCell ref="C5"/>
    <mergeCell ref="D5"/>
    <mergeCell ref="E5"/>
    <mergeCell ref="F5"/>
    <mergeCell ref="C4:F4"/>
    <mergeCell ref="G5"/>
    <mergeCell ref="L5"/>
    <mergeCell ref="G4:L4"/>
    <mergeCell ref="H5"/>
    <mergeCell ref="I5"/>
    <mergeCell ref="J5"/>
    <mergeCell ref="K5"/>
  </mergeCells>
  <phoneticPr fontId="0" type="noConversion"/>
  <pageMargins left="0.4" right="0.27999999999999997" top="0.76" bottom="0.44000000000000006" header="0.3" footer="0.3"/>
  <pageSetup paperSize="9" scale="70" orientation="landscape" r:id="rId1"/>
  <headerFooter>
    <odd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oddHeader>
    <even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evenHeader>
    <first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firstHeader>
  </headerFooter>
  <colBreaks count="1" manualBreakCount="1">
    <brk id="2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cp:lastPrinted>2024-04-01T13:16:49Z</cp:lastPrinted>
  <dcterms:created xsi:type="dcterms:W3CDTF">2017-03-10T06:35:34Z</dcterms:created>
  <dcterms:modified xsi:type="dcterms:W3CDTF">2024-04-01T13:16:50Z</dcterms:modified>
</cp:coreProperties>
</file>