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 сайт\2024\август\"/>
    </mc:Choice>
  </mc:AlternateContent>
  <bookViews>
    <workbookView xWindow="1005" yWindow="1005" windowWidth="15000" windowHeight="10005"/>
  </bookViews>
  <sheets>
    <sheet name="Таблица" sheetId="1" r:id="rId1"/>
  </sheets>
  <definedNames>
    <definedName name="_xlnm.Print_Titles" localSheetId="0">Таблица!A:B,Таблица!4:5</definedName>
    <definedName name="_xlnm.Print_Area" localSheetId="0">Таблица!$C$6:$L$55</definedName>
  </definedNames>
  <calcPr calcId="162913"/>
</workbook>
</file>

<file path=xl/calcChain.xml><?xml version="1.0" encoding="utf-8"?>
<calcChain xmlns="http://schemas.openxmlformats.org/spreadsheetml/2006/main">
  <c r="H49" i="1" l="1"/>
  <c r="G49" i="1"/>
  <c r="D49" i="1"/>
  <c r="C49" i="1"/>
  <c r="L51" i="1"/>
  <c r="K51" i="1"/>
  <c r="J51" i="1"/>
  <c r="I51" i="1"/>
  <c r="F51" i="1"/>
  <c r="E51" i="1" l="1"/>
  <c r="K13" i="1" l="1"/>
  <c r="I13" i="1"/>
  <c r="E13" i="1"/>
  <c r="L13" i="1" l="1"/>
  <c r="I37" i="1"/>
  <c r="K33" i="1"/>
  <c r="I33" i="1"/>
  <c r="J33" i="1"/>
  <c r="H32" i="1"/>
  <c r="G32" i="1"/>
  <c r="D32" i="1"/>
  <c r="C32" i="1"/>
  <c r="F33" i="1"/>
  <c r="E33" i="1"/>
  <c r="L33" i="1" l="1"/>
  <c r="K32" i="1"/>
  <c r="I32" i="1"/>
  <c r="K37" i="1"/>
  <c r="E37" i="1"/>
  <c r="L37" i="1" s="1"/>
  <c r="H54" i="1"/>
  <c r="H52" i="1"/>
  <c r="H44" i="1"/>
  <c r="H40" i="1"/>
  <c r="H34" i="1"/>
  <c r="H27" i="1"/>
  <c r="H21" i="1"/>
  <c r="H18" i="1"/>
  <c r="H16" i="1"/>
  <c r="H7" i="1"/>
  <c r="J13" i="1" s="1"/>
  <c r="G54" i="1"/>
  <c r="G52" i="1"/>
  <c r="G44" i="1"/>
  <c r="G40" i="1"/>
  <c r="G34" i="1"/>
  <c r="G27" i="1"/>
  <c r="G21" i="1"/>
  <c r="G18" i="1"/>
  <c r="G16" i="1"/>
  <c r="G7" i="1"/>
  <c r="D54" i="1"/>
  <c r="D52" i="1"/>
  <c r="D44" i="1"/>
  <c r="D40" i="1"/>
  <c r="D34" i="1"/>
  <c r="F32" i="1" s="1"/>
  <c r="D27" i="1"/>
  <c r="D21" i="1"/>
  <c r="D18" i="1"/>
  <c r="D16" i="1"/>
  <c r="D7" i="1"/>
  <c r="F13" i="1" s="1"/>
  <c r="C54" i="1"/>
  <c r="C52" i="1"/>
  <c r="C44" i="1"/>
  <c r="C40" i="1"/>
  <c r="C34" i="1"/>
  <c r="E32" i="1" s="1"/>
  <c r="C27" i="1"/>
  <c r="C21" i="1"/>
  <c r="C18" i="1"/>
  <c r="C16" i="1"/>
  <c r="C7" i="1"/>
  <c r="E55" i="1"/>
  <c r="E53" i="1"/>
  <c r="E50" i="1"/>
  <c r="E48" i="1"/>
  <c r="E47" i="1"/>
  <c r="E46" i="1"/>
  <c r="E45" i="1"/>
  <c r="E43" i="1"/>
  <c r="E42" i="1"/>
  <c r="E41" i="1"/>
  <c r="E39" i="1"/>
  <c r="E38" i="1"/>
  <c r="E36" i="1"/>
  <c r="E35" i="1"/>
  <c r="E31" i="1"/>
  <c r="E30" i="1"/>
  <c r="E29" i="1"/>
  <c r="E28" i="1"/>
  <c r="E26" i="1"/>
  <c r="E25" i="1"/>
  <c r="E24" i="1"/>
  <c r="E23" i="1"/>
  <c r="E22" i="1"/>
  <c r="E20" i="1"/>
  <c r="E19" i="1"/>
  <c r="E17" i="1"/>
  <c r="E15" i="1"/>
  <c r="E14" i="1"/>
  <c r="E12" i="1"/>
  <c r="E11" i="1"/>
  <c r="E10" i="1"/>
  <c r="E9" i="1"/>
  <c r="E8" i="1"/>
  <c r="I55" i="1"/>
  <c r="I53" i="1"/>
  <c r="I50" i="1"/>
  <c r="I48" i="1"/>
  <c r="I47" i="1"/>
  <c r="I46" i="1"/>
  <c r="I45" i="1"/>
  <c r="I43" i="1"/>
  <c r="I42" i="1"/>
  <c r="I41" i="1"/>
  <c r="I39" i="1"/>
  <c r="I38" i="1"/>
  <c r="I36" i="1"/>
  <c r="I35" i="1"/>
  <c r="I31" i="1"/>
  <c r="I30" i="1"/>
  <c r="I29" i="1"/>
  <c r="I28" i="1"/>
  <c r="I26" i="1"/>
  <c r="I25" i="1"/>
  <c r="I24" i="1"/>
  <c r="I23" i="1"/>
  <c r="I22" i="1"/>
  <c r="I20" i="1"/>
  <c r="I19" i="1"/>
  <c r="I17" i="1"/>
  <c r="I15" i="1"/>
  <c r="I14" i="1"/>
  <c r="I12" i="1"/>
  <c r="I11" i="1"/>
  <c r="I10" i="1"/>
  <c r="I9" i="1"/>
  <c r="I8" i="1"/>
  <c r="K55" i="1"/>
  <c r="K53" i="1"/>
  <c r="K50" i="1"/>
  <c r="K48" i="1"/>
  <c r="K47" i="1"/>
  <c r="K46" i="1"/>
  <c r="K45" i="1"/>
  <c r="K43" i="1"/>
  <c r="K42" i="1"/>
  <c r="K41" i="1"/>
  <c r="K39" i="1"/>
  <c r="K38" i="1"/>
  <c r="K36" i="1"/>
  <c r="K35" i="1"/>
  <c r="K31" i="1"/>
  <c r="K30" i="1"/>
  <c r="K29" i="1"/>
  <c r="K28" i="1"/>
  <c r="K26" i="1"/>
  <c r="K25" i="1"/>
  <c r="K24" i="1"/>
  <c r="K23" i="1"/>
  <c r="K22" i="1"/>
  <c r="K20" i="1"/>
  <c r="K19" i="1"/>
  <c r="K17" i="1"/>
  <c r="K15" i="1"/>
  <c r="K14" i="1"/>
  <c r="K12" i="1"/>
  <c r="K11" i="1"/>
  <c r="K10" i="1"/>
  <c r="K9" i="1"/>
  <c r="K8" i="1"/>
  <c r="G6" i="1" l="1"/>
  <c r="J32" i="1"/>
  <c r="H6" i="1"/>
  <c r="C6" i="1"/>
  <c r="F37" i="1"/>
  <c r="D6" i="1"/>
  <c r="F28" i="1" s="1"/>
  <c r="J37" i="1"/>
  <c r="J54" i="1"/>
  <c r="L32" i="1"/>
  <c r="L9" i="1"/>
  <c r="L11" i="1"/>
  <c r="L22" i="1"/>
  <c r="L30" i="1"/>
  <c r="K54" i="1"/>
  <c r="L25" i="1"/>
  <c r="L43" i="1"/>
  <c r="L17" i="1"/>
  <c r="L39" i="1"/>
  <c r="L29" i="1"/>
  <c r="L42" i="1"/>
  <c r="L47" i="1"/>
  <c r="L55" i="1"/>
  <c r="L20" i="1"/>
  <c r="L14" i="1"/>
  <c r="L15" i="1"/>
  <c r="L10" i="1"/>
  <c r="L48" i="1"/>
  <c r="L53" i="1"/>
  <c r="L50" i="1"/>
  <c r="L46" i="1"/>
  <c r="L45" i="1"/>
  <c r="L41" i="1"/>
  <c r="L38" i="1"/>
  <c r="L35" i="1"/>
  <c r="L31" i="1"/>
  <c r="L28" i="1"/>
  <c r="L26" i="1"/>
  <c r="L24" i="1"/>
  <c r="E54" i="1"/>
  <c r="K16" i="1"/>
  <c r="K7" i="1"/>
  <c r="E27" i="1"/>
  <c r="E16" i="1"/>
  <c r="I54" i="1"/>
  <c r="I52" i="1"/>
  <c r="K52" i="1"/>
  <c r="E52" i="1"/>
  <c r="I49" i="1"/>
  <c r="K49" i="1"/>
  <c r="E49" i="1"/>
  <c r="I44" i="1"/>
  <c r="K44" i="1"/>
  <c r="E44" i="1"/>
  <c r="I40" i="1"/>
  <c r="K40" i="1"/>
  <c r="E40" i="1"/>
  <c r="I34" i="1"/>
  <c r="K34" i="1"/>
  <c r="E34" i="1"/>
  <c r="I27" i="1"/>
  <c r="K27" i="1"/>
  <c r="I21" i="1"/>
  <c r="K21" i="1"/>
  <c r="E21" i="1"/>
  <c r="I18" i="1"/>
  <c r="K18" i="1"/>
  <c r="E18" i="1"/>
  <c r="I16" i="1"/>
  <c r="I7" i="1"/>
  <c r="E7" i="1"/>
  <c r="L36" i="1"/>
  <c r="L23" i="1"/>
  <c r="L19" i="1"/>
  <c r="L12" i="1"/>
  <c r="L8" i="1"/>
  <c r="F47" i="1" l="1"/>
  <c r="L16" i="1"/>
  <c r="F17" i="1"/>
  <c r="F27" i="1"/>
  <c r="J24" i="1"/>
  <c r="J26" i="1"/>
  <c r="J41" i="1"/>
  <c r="J47" i="1"/>
  <c r="J19" i="1"/>
  <c r="J52" i="1"/>
  <c r="J38" i="1"/>
  <c r="J25" i="1"/>
  <c r="J50" i="1"/>
  <c r="J53" i="1"/>
  <c r="J40" i="1"/>
  <c r="J45" i="1"/>
  <c r="J55" i="1"/>
  <c r="J8" i="1"/>
  <c r="J9" i="1"/>
  <c r="J29" i="1"/>
  <c r="J31" i="1"/>
  <c r="J20" i="1"/>
  <c r="J18" i="1"/>
  <c r="J7" i="1"/>
  <c r="J15" i="1"/>
  <c r="J49" i="1"/>
  <c r="J30" i="1"/>
  <c r="J42" i="1"/>
  <c r="J23" i="1"/>
  <c r="J34" i="1"/>
  <c r="J12" i="1"/>
  <c r="J35" i="1"/>
  <c r="J28" i="1"/>
  <c r="J10" i="1"/>
  <c r="J22" i="1"/>
  <c r="J48" i="1"/>
  <c r="I6" i="1"/>
  <c r="J36" i="1"/>
  <c r="J21" i="1"/>
  <c r="J46" i="1"/>
  <c r="J27" i="1"/>
  <c r="J43" i="1"/>
  <c r="J16" i="1"/>
  <c r="J44" i="1"/>
  <c r="J17" i="1"/>
  <c r="J39" i="1"/>
  <c r="J14" i="1"/>
  <c r="J11" i="1"/>
  <c r="L54" i="1"/>
  <c r="F22" i="1"/>
  <c r="F45" i="1"/>
  <c r="F15" i="1"/>
  <c r="F35" i="1"/>
  <c r="F46" i="1"/>
  <c r="F53" i="1"/>
  <c r="F41" i="1"/>
  <c r="F16" i="1"/>
  <c r="F34" i="1"/>
  <c r="K6" i="1"/>
  <c r="F11" i="1"/>
  <c r="F20" i="1"/>
  <c r="F31" i="1"/>
  <c r="F9" i="1"/>
  <c r="F40" i="1"/>
  <c r="F10" i="1"/>
  <c r="F26" i="1"/>
  <c r="F50" i="1"/>
  <c r="F19" i="1"/>
  <c r="F43" i="1"/>
  <c r="F44" i="1"/>
  <c r="F25" i="1"/>
  <c r="F14" i="1"/>
  <c r="F49" i="1"/>
  <c r="F30" i="1"/>
  <c r="F55" i="1"/>
  <c r="F38" i="1"/>
  <c r="F8" i="1"/>
  <c r="F52" i="1"/>
  <c r="E6" i="1"/>
  <c r="F48" i="1"/>
  <c r="F29" i="1"/>
  <c r="F18" i="1"/>
  <c r="F54" i="1"/>
  <c r="F36" i="1"/>
  <c r="F21" i="1"/>
  <c r="F7" i="1"/>
  <c r="F42" i="1"/>
  <c r="F23" i="1"/>
  <c r="F12" i="1"/>
  <c r="F39" i="1"/>
  <c r="F24" i="1"/>
  <c r="L27" i="1"/>
  <c r="L52" i="1"/>
  <c r="L49" i="1"/>
  <c r="L44" i="1"/>
  <c r="L40" i="1"/>
  <c r="L34" i="1"/>
  <c r="L21" i="1"/>
  <c r="L18" i="1"/>
  <c r="L7" i="1"/>
  <c r="L6" i="1" l="1"/>
</calcChain>
</file>

<file path=xl/sharedStrings.xml><?xml version="1.0" encoding="utf-8"?>
<sst xmlns="http://schemas.openxmlformats.org/spreadsheetml/2006/main" count="110" uniqueCount="110">
  <si>
    <t>РзПр</t>
  </si>
  <si>
    <t>Код</t>
  </si>
  <si>
    <t>Сравнение с прошлым годом</t>
  </si>
  <si>
    <t>Годовые назначения, тыс.руб.</t>
  </si>
  <si>
    <t>Исполнено, тыс.руб.</t>
  </si>
  <si>
    <t>% исполнения</t>
  </si>
  <si>
    <t>Доля</t>
  </si>
  <si>
    <t>Назначено прошлый год, тыс.руб.</t>
  </si>
  <si>
    <t>Исполнено прошлый год, тыс.руб.</t>
  </si>
  <si>
    <t>% исполнения прошлый год</t>
  </si>
  <si>
    <t>Доля в прошлом году</t>
  </si>
  <si>
    <t>Темп роста к прошлому году</t>
  </si>
  <si>
    <t>Изменение % исполнения</t>
  </si>
  <si>
    <t xml:space="preserve">Расходы бюджета - Итого 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</si>
  <si>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</si>
  <si>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</si>
  <si>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</si>
  <si>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</si>
  <si>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</si>
  <si>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</si>
  <si>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</si>
  <si>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</si>
  <si>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</si>
  <si>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</si>
  <si>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</si>
  <si>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</si>
  <si>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</si>
  <si>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</si>
  <si>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</si>
  <si>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</si>
  <si>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</si>
  <si>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</si>
  <si>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</si>
  <si>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</si>
  <si>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</si>
  <si>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</si>
  <si>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</si>
  <si>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</si>
  <si>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</si>
  <si>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</si>
  <si>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</si>
  <si>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</si>
  <si>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</si>
  <si>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</si>
  <si>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</si>
  <si>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</si>
  <si>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</si>
  <si>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</si>
  <si>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</si>
  <si>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</si>
  <si>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</si>
  <si>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</si>
  <si>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</si>
  <si>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</si>
  <si>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</si>
  <si>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</si>
  <si>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</si>
  <si>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</si>
  <si>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</si>
  <si>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</si>
  <si>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</si>
  <si>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</si>
  <si>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</si>
  <si>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</si>
  <si>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</si>
  <si>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</si>
  <si>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</si>
  <si>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</si>
  <si>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</si>
  <si>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</si>
  <si>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</si>
  <si>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</si>
  <si>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</si>
  <si>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</si>
  <si>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</si>
  <si>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</si>
  <si>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</si>
  <si>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</si>
  <si>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</si>
  <si>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</si>
  <si>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</si>
  <si>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</si>
  <si>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</si>
  <si>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</si>
  <si>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</si>
  <si>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</si>
  <si>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</si>
  <si>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</si>
  <si>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</si>
  <si>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</si>
  <si>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</si>
  <si>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</si>
  <si>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Массовый спорт</t>
  </si>
  <si>
    <t>1102</t>
  </si>
  <si>
    <t>СРЕДСТВА МАССОВОЙ ИНФОРМАЦИИ</t>
  </si>
  <si>
    <t>1200</t>
  </si>
  <si>
    <t>Периодическая печать и издательства</t>
  </si>
  <si>
    <t>1202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</si>
  <si>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</si>
  <si>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</si>
  <si>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</si>
  <si>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</si>
  <si>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Дополнительное образование</t>
  </si>
  <si>
    <t>ОХРАНА ОКРУЖАЮЩЕЙ СРЕДЫ</t>
  </si>
  <si>
    <t>Анализ исполнения расходов (Бюджет Тоншаевского муниципального округа)</t>
  </si>
  <si>
    <t>Обеспечение проведения выборов и референдумов</t>
  </si>
  <si>
    <t>Информация об исполнении за январь-август месяц 2024 года, 2023 года в разрезе разделов, подразделов классификации расходов</t>
  </si>
  <si>
    <t>за январь-август месяц 2024 года</t>
  </si>
  <si>
    <t>Спорт высших достижений</t>
  </si>
  <si>
    <t>Охрана объектов растительного и животного мира и среды их обитания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</si>
</sst>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 \ 00"/>
    <numFmt numFmtId="165" formatCode="#,##0.00%"/>
  </numFmts>
  <fonts count="9" x14ac:knownFonts="1">
    <font>
      <sz val="10"/>
      <color rgb="FF000000"/>
      <name val="Arial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8.5"/>
      <color indexed="9"/>
      <name val="Arial"/>
      <family val="2"/>
    </font>
    <font>
      <b/>
      <sz val="8.5"/>
      <color indexed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color rgb="FF000000"/>
      <name val="Arial"/>
      <family val="2"/>
    </font>
    <font>
      <b/>
      <sz val="8.5"/>
      <color indexed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10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3" fillId="0" borderId="1" xfId="1" applyFont="1" applyFill="1" applyBorder="1" applyAlignment="1" applyProtection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right" vertical="center" wrapText="1"/>
    </xf>
    <xf numFmtId="165" fontId="3" fillId="0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165" fontId="4" fillId="0" borderId="1" xfId="1" applyNumberFormat="1" applyFont="1" applyFill="1" applyBorder="1" applyAlignment="1" applyProtection="1">
      <alignment horizontal="right" vertical="center" wrapText="1"/>
    </xf>
    <xf numFmtId="0" fontId="0" fillId="0" borderId="0" xfId="1" applyFont="1" applyFill="1" applyAlignment="1" applyProtection="1">
      <alignment wrapText="1"/>
    </xf>
    <xf numFmtId="164" fontId="0" fillId="0" borderId="0" xfId="1" applyNumberFormat="1" applyFont="1" applyFill="1" applyAlignment="1" applyProtection="1">
      <alignment wrapText="1"/>
    </xf>
    <xf numFmtId="4" fontId="0" fillId="0" borderId="0" xfId="1" applyNumberFormat="1" applyFont="1" applyFill="1" applyAlignment="1" applyProtection="1">
      <alignment wrapText="1"/>
    </xf>
    <xf numFmtId="165" fontId="0" fillId="0" borderId="0" xfId="1" applyNumberFormat="1" applyFont="1" applyFill="1" applyAlignment="1" applyProtection="1">
      <alignment wrapText="1"/>
    </xf>
    <xf numFmtId="0" fontId="0" fillId="0" borderId="0" xfId="1" applyFont="1" applyFill="1" applyAlignment="1" applyProtection="1">
      <alignment vertical="center"/>
    </xf>
    <xf numFmtId="165" fontId="5" fillId="0" borderId="1" xfId="1" applyNumberFormat="1" applyFont="1" applyFill="1" applyBorder="1" applyAlignment="1" applyProtection="1">
      <alignment horizontal="right" vertical="center" wrapText="1"/>
    </xf>
    <xf numFmtId="165" fontId="6" fillId="0" borderId="1" xfId="1" applyNumberFormat="1" applyFont="1" applyFill="1" applyBorder="1" applyAlignment="1" applyProtection="1">
      <alignment horizontal="right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horizontal="left" wrapText="1"/>
    </xf>
    <xf numFmtId="49" fontId="0" fillId="0" borderId="0" xfId="1" applyNumberFormat="1" applyFont="1" applyFill="1" applyProtection="1"/>
    <xf numFmtId="165" fontId="1" fillId="0" borderId="0" xfId="1" applyNumberFormat="1" applyFont="1" applyFill="1" applyAlignment="1" applyProtection="1">
      <alignment horizontal="left" wrapText="1"/>
    </xf>
    <xf numFmtId="0" fontId="0" fillId="0" borderId="0" xfId="1" applyFont="1" applyFill="1" applyProtection="1"/>
    <xf numFmtId="0" fontId="1" fillId="2" borderId="1" xfId="1" applyFont="1" applyFill="1" applyBorder="1" applyAlignment="1" applyProtection="1">
      <alignment horizontal="center" vertical="center" wrapText="1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4" fontId="1" fillId="2" borderId="1" xfId="1" applyNumberFormat="1" applyFont="1" applyFill="1" applyBorder="1" applyAlignment="1" applyProtection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8080"/>
      <rgbColor rgb="00000000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55"/>
  <sheetViews>
    <sheetView tabSelected="1" workbookViewId="0">
      <selection activeCell="A33" sqref="A33"/>
    </sheetView>
  </sheetViews>
  <sheetFormatPr defaultColWidth="9.85546875" defaultRowHeight="12.75" x14ac:dyDescent="0.2"/>
  <cols>
    <col min="1" max="1" width="38.140625" style="9" customWidth="1"/>
    <col min="2" max="2" width="10" style="10" customWidth="1"/>
    <col min="3" max="4" width="16.42578125" style="11" customWidth="1"/>
    <col min="5" max="6" width="13.5703125" style="12" customWidth="1"/>
    <col min="7" max="7" width="16.42578125" style="11" customWidth="1"/>
    <col min="8" max="8" width="13.5703125" style="11" customWidth="1"/>
    <col min="9" max="12" width="13.5703125" style="12" customWidth="1"/>
  </cols>
  <sheetData>
    <row r="1" spans="1:15" x14ac:dyDescent="0.2">
      <c r="A1" s="21" t="s">
        <v>104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  <c r="O1" s="22"/>
    </row>
    <row r="2" spans="1:15" ht="21.75" customHeight="1" x14ac:dyDescent="0.2">
      <c r="A2" s="19" t="s">
        <v>106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  <c r="N2" s="20"/>
      <c r="O2" s="20"/>
    </row>
    <row r="3" spans="1:15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N3" s="20"/>
      <c r="O3" s="20"/>
    </row>
    <row r="4" spans="1:15" s="13" customFormat="1" ht="20.100000000000001" customHeight="1" x14ac:dyDescent="0.2">
      <c r="A4" s="23" t="s">
        <v>0</v>
      </c>
      <c r="B4" s="24" t="s">
        <v>1</v>
      </c>
      <c r="C4" s="18" t="s">
        <v>107</v>
      </c>
      <c r="D4" s="18"/>
      <c r="E4" s="18"/>
      <c r="F4" s="18"/>
      <c r="G4" s="18" t="s">
        <v>2</v>
      </c>
      <c r="H4" s="18"/>
      <c r="I4" s="18"/>
      <c r="J4" s="18"/>
      <c r="K4" s="18"/>
      <c r="L4" s="18"/>
    </row>
    <row r="5" spans="1:15" s="13" customFormat="1" ht="83.1" customHeight="1" x14ac:dyDescent="0.2">
      <c r="A5" s="23"/>
      <c r="B5" s="24"/>
      <c r="C5" s="25" t="s">
        <v>3</v>
      </c>
      <c r="D5" s="25" t="s">
        <v>4</v>
      </c>
      <c r="E5" s="18" t="s">
        <v>5</v>
      </c>
      <c r="F5" s="18" t="s">
        <v>6</v>
      </c>
      <c r="G5" s="25" t="s">
        <v>7</v>
      </c>
      <c r="H5" s="25" t="s">
        <v>8</v>
      </c>
      <c r="I5" s="18" t="s">
        <v>9</v>
      </c>
      <c r="J5" s="18" t="s">
        <v>10</v>
      </c>
      <c r="K5" s="18" t="s">
        <v>11</v>
      </c>
      <c r="L5" s="18" t="s">
        <v>12</v>
      </c>
    </row>
    <row r="6" spans="1:15" s="13" customFormat="1" ht="21" customHeight="1" x14ac:dyDescent="0.2">
      <c r="A6" s="1" t="s">
        <v>13</v>
      </c>
      <c r="B6" s="2"/>
      <c r="C6" s="3">
        <f>(C7+C16+C18+C21+C27+C32+C34+C40+C44+C49+C54+C52)</f>
        <v>1132014.9099999999</v>
      </c>
      <c r="D6" s="3">
        <f>(D7+D16+D18+D21+D27+D32+D34+D40+D44+D49+D54+D52)</f>
        <v>727338.83</v>
      </c>
      <c r="E6" s="4">
        <f t="shared" ref="E6:E34" si="0">(D6/C6)</f>
        <v>0.64251700536347178</v>
      </c>
      <c r="F6" s="4">
        <v>1</v>
      </c>
      <c r="G6" s="3">
        <f>(G7+G16+G18+G21+G27+G32+G34+G40+G44+G49+G54+G52)</f>
        <v>1096393.0900000001</v>
      </c>
      <c r="H6" s="3">
        <f>(H7+H16+H18+H21+H27+H32+H34+H40+H44+H49+H54+H52)</f>
        <v>674719.09000000008</v>
      </c>
      <c r="I6" s="4">
        <f t="shared" ref="I6:I34" si="1">(H6/G6)</f>
        <v>0.6153988894621728</v>
      </c>
      <c r="J6" s="4">
        <v>1</v>
      </c>
      <c r="K6" s="4">
        <f t="shared" ref="K6:K34" si="2">(D6/H6)</f>
        <v>1.0779876259318524</v>
      </c>
      <c r="L6" s="14">
        <f t="shared" ref="L6:L34" si="3">(E6-I6)</f>
        <v>2.7118115901298978E-2</v>
      </c>
    </row>
    <row r="7" spans="1:15" s="13" customFormat="1" ht="21" customHeight="1" x14ac:dyDescent="0.2">
      <c r="A7" s="5" t="s">
        <v>14</v>
      </c>
      <c r="B7" s="6" t="s">
        <v>15</v>
      </c>
      <c r="C7" s="7">
        <f>SUM(C8:C15)</f>
        <v>121723.29999999999</v>
      </c>
      <c r="D7" s="7">
        <f>SUM(D8:D15)</f>
        <v>78228.34</v>
      </c>
      <c r="E7" s="8">
        <f t="shared" si="0"/>
        <v>0.6426735062227199</v>
      </c>
      <c r="F7" s="8">
        <f>(D7/D6)</f>
        <v>0.10755419176506774</v>
      </c>
      <c r="G7" s="7">
        <f>SUM(G8:G15)</f>
        <v>104899.76000000001</v>
      </c>
      <c r="H7" s="7">
        <f>SUM(H8:H15)</f>
        <v>61082.320000000007</v>
      </c>
      <c r="I7" s="8">
        <f t="shared" si="1"/>
        <v>0.58229227597851507</v>
      </c>
      <c r="J7" s="8">
        <f>(H7/H6)</f>
        <v>9.0530001159445483E-2</v>
      </c>
      <c r="K7" s="8">
        <f t="shared" si="2"/>
        <v>1.2807034834302298</v>
      </c>
      <c r="L7" s="15">
        <f t="shared" si="3"/>
        <v>6.0381230244204831E-2</v>
      </c>
    </row>
    <row r="8" spans="1:15" s="13" customFormat="1" ht="41.1" customHeight="1" x14ac:dyDescent="0.2">
      <c r="A8" s="1" t="s">
        <v>16</v>
      </c>
      <c r="B8" s="2" t="s">
        <v>17</v>
      </c>
      <c r="C8" s="3">
        <v>2994.13</v>
      </c>
      <c r="D8" s="3">
        <v>2193.44</v>
      </c>
      <c r="E8" s="4">
        <f t="shared" si="0"/>
        <v>0.73258008169317967</v>
      </c>
      <c r="F8" s="4">
        <f>(D8/D6)</f>
        <v>3.0157058987212333E-3</v>
      </c>
      <c r="G8" s="3">
        <v>2096.3000000000002</v>
      </c>
      <c r="H8" s="3">
        <v>1620.27</v>
      </c>
      <c r="I8" s="4">
        <f t="shared" si="1"/>
        <v>0.7729189524400133</v>
      </c>
      <c r="J8" s="4">
        <f>(H8/H6)</f>
        <v>2.401399373478524E-3</v>
      </c>
      <c r="K8" s="4">
        <f t="shared" si="2"/>
        <v>1.353749683694693</v>
      </c>
      <c r="L8" s="14">
        <f t="shared" si="3"/>
        <v>-4.0338870746833622E-2</v>
      </c>
    </row>
    <row r="9" spans="1:15" s="13" customFormat="1" ht="60.95" customHeight="1" x14ac:dyDescent="0.2">
      <c r="A9" s="1" t="s">
        <v>18</v>
      </c>
      <c r="B9" s="2" t="s">
        <v>19</v>
      </c>
      <c r="C9" s="3">
        <v>2119.1</v>
      </c>
      <c r="D9" s="3">
        <v>1196.72</v>
      </c>
      <c r="E9" s="4">
        <f t="shared" si="0"/>
        <v>0.56473031003728003</v>
      </c>
      <c r="F9" s="4">
        <f>(D9/D6)</f>
        <v>1.645340452949556E-3</v>
      </c>
      <c r="G9" s="3">
        <v>2069.6</v>
      </c>
      <c r="H9" s="3">
        <v>1055.21</v>
      </c>
      <c r="I9" s="4">
        <f t="shared" si="1"/>
        <v>0.50986180904522616</v>
      </c>
      <c r="J9" s="4">
        <f>(H9/H6)</f>
        <v>1.5639249217033416E-3</v>
      </c>
      <c r="K9" s="4">
        <f t="shared" si="2"/>
        <v>1.1341060073350329</v>
      </c>
      <c r="L9" s="14">
        <f t="shared" si="3"/>
        <v>5.486850099205387E-2</v>
      </c>
    </row>
    <row r="10" spans="1:15" s="13" customFormat="1" ht="60.95" customHeight="1" x14ac:dyDescent="0.2">
      <c r="A10" s="1" t="s">
        <v>20</v>
      </c>
      <c r="B10" s="2" t="s">
        <v>21</v>
      </c>
      <c r="C10" s="3">
        <v>51520.75</v>
      </c>
      <c r="D10" s="3">
        <v>34813.68</v>
      </c>
      <c r="E10" s="4">
        <f t="shared" si="0"/>
        <v>0.67572152967493682</v>
      </c>
      <c r="F10" s="4">
        <f>(D10/D6)</f>
        <v>4.7864459539441892E-2</v>
      </c>
      <c r="G10" s="3">
        <v>53668.44</v>
      </c>
      <c r="H10" s="3">
        <v>29353.45</v>
      </c>
      <c r="I10" s="4">
        <f t="shared" si="1"/>
        <v>0.54694062283159339</v>
      </c>
      <c r="J10" s="4">
        <f>(H10/H6)</f>
        <v>4.3504697636463786E-2</v>
      </c>
      <c r="K10" s="4">
        <f t="shared" si="2"/>
        <v>1.1860166351825765</v>
      </c>
      <c r="L10" s="14">
        <f t="shared" si="3"/>
        <v>0.12878090684334342</v>
      </c>
    </row>
    <row r="11" spans="1:15" s="13" customFormat="1" ht="21" customHeight="1" x14ac:dyDescent="0.2">
      <c r="A11" s="1" t="s">
        <v>22</v>
      </c>
      <c r="B11" s="2" t="s">
        <v>23</v>
      </c>
      <c r="C11" s="3">
        <v>7.7</v>
      </c>
      <c r="D11" s="3">
        <v>7.7</v>
      </c>
      <c r="E11" s="4">
        <f t="shared" si="0"/>
        <v>1</v>
      </c>
      <c r="F11" s="4">
        <f>(D11/D6)</f>
        <v>1.0586537776348336E-5</v>
      </c>
      <c r="G11" s="3">
        <v>2.1</v>
      </c>
      <c r="H11" s="3"/>
      <c r="I11" s="4">
        <f t="shared" si="1"/>
        <v>0</v>
      </c>
      <c r="J11" s="4">
        <f>(H11/H6)</f>
        <v>0</v>
      </c>
      <c r="K11" s="4" t="e">
        <f t="shared" si="2"/>
        <v>#DIV/0!</v>
      </c>
      <c r="L11" s="14">
        <f t="shared" si="3"/>
        <v>1</v>
      </c>
    </row>
    <row r="12" spans="1:15" s="13" customFormat="1" ht="41.1" customHeight="1" x14ac:dyDescent="0.2">
      <c r="A12" s="1" t="s">
        <v>24</v>
      </c>
      <c r="B12" s="2" t="s">
        <v>25</v>
      </c>
      <c r="C12" s="3">
        <v>14552.55</v>
      </c>
      <c r="D12" s="3">
        <v>10683.11</v>
      </c>
      <c r="E12" s="4">
        <f t="shared" si="0"/>
        <v>0.73410570656001872</v>
      </c>
      <c r="F12" s="4">
        <f>(D12/D6)</f>
        <v>1.4687941244660349E-2</v>
      </c>
      <c r="G12" s="3">
        <v>10773.28</v>
      </c>
      <c r="H12" s="3">
        <v>7389.26</v>
      </c>
      <c r="I12" s="4">
        <f t="shared" si="1"/>
        <v>0.68588767766177061</v>
      </c>
      <c r="J12" s="4">
        <f>(H12/H6)</f>
        <v>1.0951609506113128E-2</v>
      </c>
      <c r="K12" s="4">
        <f t="shared" si="2"/>
        <v>1.4457618218874422</v>
      </c>
      <c r="L12" s="14">
        <f t="shared" si="3"/>
        <v>4.8218028898248111E-2</v>
      </c>
    </row>
    <row r="13" spans="1:15" s="13" customFormat="1" ht="41.1" customHeight="1" x14ac:dyDescent="0.2">
      <c r="A13" s="1" t="s">
        <v>105</v>
      </c>
      <c r="B13" s="2">
        <v>107</v>
      </c>
      <c r="C13" s="3">
        <v>300</v>
      </c>
      <c r="D13" s="3"/>
      <c r="E13" s="4">
        <f t="shared" si="0"/>
        <v>0</v>
      </c>
      <c r="F13" s="4">
        <f>(D13/D7)</f>
        <v>0</v>
      </c>
      <c r="G13" s="3">
        <v>400</v>
      </c>
      <c r="H13" s="3"/>
      <c r="I13" s="4">
        <f t="shared" si="1"/>
        <v>0</v>
      </c>
      <c r="J13" s="4">
        <f>(H13/H7)</f>
        <v>0</v>
      </c>
      <c r="K13" s="4" t="e">
        <f t="shared" si="2"/>
        <v>#DIV/0!</v>
      </c>
      <c r="L13" s="14">
        <f t="shared" si="3"/>
        <v>0</v>
      </c>
    </row>
    <row r="14" spans="1:15" s="13" customFormat="1" ht="21" customHeight="1" x14ac:dyDescent="0.2">
      <c r="A14" s="1" t="s">
        <v>26</v>
      </c>
      <c r="B14" s="2" t="s">
        <v>27</v>
      </c>
      <c r="C14" s="3">
        <v>1355.4</v>
      </c>
      <c r="D14" s="3"/>
      <c r="E14" s="4">
        <f t="shared" si="0"/>
        <v>0</v>
      </c>
      <c r="F14" s="4">
        <f>(D14/D6)</f>
        <v>0</v>
      </c>
      <c r="G14" s="3">
        <v>1211.56</v>
      </c>
      <c r="H14" s="3"/>
      <c r="I14" s="4">
        <f t="shared" si="1"/>
        <v>0</v>
      </c>
      <c r="J14" s="4">
        <f>(H14/H6)</f>
        <v>0</v>
      </c>
      <c r="K14" s="4" t="e">
        <f t="shared" si="2"/>
        <v>#DIV/0!</v>
      </c>
      <c r="L14" s="4">
        <f t="shared" si="3"/>
        <v>0</v>
      </c>
    </row>
    <row r="15" spans="1:15" s="13" customFormat="1" ht="21" customHeight="1" x14ac:dyDescent="0.2">
      <c r="A15" s="1" t="s">
        <v>28</v>
      </c>
      <c r="B15" s="2" t="s">
        <v>29</v>
      </c>
      <c r="C15" s="3">
        <v>48873.67</v>
      </c>
      <c r="D15" s="3">
        <v>29333.69</v>
      </c>
      <c r="E15" s="4">
        <f t="shared" si="0"/>
        <v>0.600194133160043</v>
      </c>
      <c r="F15" s="4">
        <f>(D15/D6)</f>
        <v>4.0330158091518367E-2</v>
      </c>
      <c r="G15" s="3">
        <v>34678.480000000003</v>
      </c>
      <c r="H15" s="3">
        <v>21664.13</v>
      </c>
      <c r="I15" s="4">
        <f t="shared" si="1"/>
        <v>0.62471394363305421</v>
      </c>
      <c r="J15" s="4">
        <f>(H15/H6)</f>
        <v>3.2108369721686694E-2</v>
      </c>
      <c r="K15" s="4">
        <f t="shared" si="2"/>
        <v>1.3540211400134692</v>
      </c>
      <c r="L15" s="14">
        <f t="shared" si="3"/>
        <v>-2.4519810473011217E-2</v>
      </c>
    </row>
    <row r="16" spans="1:15" s="13" customFormat="1" ht="21" customHeight="1" x14ac:dyDescent="0.2">
      <c r="A16" s="5" t="s">
        <v>30</v>
      </c>
      <c r="B16" s="6" t="s">
        <v>31</v>
      </c>
      <c r="C16" s="7">
        <f>SUM(C17:C17)</f>
        <v>712.7</v>
      </c>
      <c r="D16" s="7">
        <f>SUM(D17:D17)</f>
        <v>448.59</v>
      </c>
      <c r="E16" s="8">
        <f t="shared" si="0"/>
        <v>0.62942331976988908</v>
      </c>
      <c r="F16" s="8">
        <f>(D16/D6)</f>
        <v>6.167551923496234E-4</v>
      </c>
      <c r="G16" s="7">
        <f>SUM(G17:G17)</f>
        <v>596.20000000000005</v>
      </c>
      <c r="H16" s="7">
        <f>SUM(H17:H17)</f>
        <v>307.45</v>
      </c>
      <c r="I16" s="8">
        <f t="shared" si="1"/>
        <v>0.51568265682656822</v>
      </c>
      <c r="J16" s="8">
        <f>(H16/H6)</f>
        <v>4.5567111492280434E-4</v>
      </c>
      <c r="K16" s="8">
        <f t="shared" si="2"/>
        <v>1.4590665148804682</v>
      </c>
      <c r="L16" s="8">
        <f t="shared" si="3"/>
        <v>0.11374066294332086</v>
      </c>
    </row>
    <row r="17" spans="1:12" s="13" customFormat="1" ht="21" customHeight="1" x14ac:dyDescent="0.2">
      <c r="A17" s="1" t="s">
        <v>32</v>
      </c>
      <c r="B17" s="2" t="s">
        <v>33</v>
      </c>
      <c r="C17" s="3">
        <v>712.7</v>
      </c>
      <c r="D17" s="3">
        <v>448.59</v>
      </c>
      <c r="E17" s="4">
        <f t="shared" si="0"/>
        <v>0.62942331976988908</v>
      </c>
      <c r="F17" s="4">
        <f>(D17/D6)</f>
        <v>6.167551923496234E-4</v>
      </c>
      <c r="G17" s="3">
        <v>596.20000000000005</v>
      </c>
      <c r="H17" s="3">
        <v>307.45</v>
      </c>
      <c r="I17" s="4">
        <f t="shared" si="1"/>
        <v>0.51568265682656822</v>
      </c>
      <c r="J17" s="4">
        <f>(H17/H6)</f>
        <v>4.5567111492280434E-4</v>
      </c>
      <c r="K17" s="4">
        <f t="shared" si="2"/>
        <v>1.4590665148804682</v>
      </c>
      <c r="L17" s="4">
        <f t="shared" si="3"/>
        <v>0.11374066294332086</v>
      </c>
    </row>
    <row r="18" spans="1:12" s="13" customFormat="1" ht="41.1" customHeight="1" x14ac:dyDescent="0.2">
      <c r="A18" s="5" t="s">
        <v>34</v>
      </c>
      <c r="B18" s="6" t="s">
        <v>35</v>
      </c>
      <c r="C18" s="7">
        <f>SUM(C19:C20)</f>
        <v>21218.05</v>
      </c>
      <c r="D18" s="7">
        <f>SUM(D19:D20)</f>
        <v>13814.91</v>
      </c>
      <c r="E18" s="8">
        <f t="shared" si="0"/>
        <v>0.65109234826008988</v>
      </c>
      <c r="F18" s="8">
        <f>(D18/D6)</f>
        <v>1.899377488205875E-2</v>
      </c>
      <c r="G18" s="7">
        <f>SUM(G19:G20)</f>
        <v>17580.22</v>
      </c>
      <c r="H18" s="7">
        <f>SUM(H19:H20)</f>
        <v>11221.68</v>
      </c>
      <c r="I18" s="8">
        <f t="shared" si="1"/>
        <v>0.63831283112498016</v>
      </c>
      <c r="J18" s="8">
        <f>(H18/H6)</f>
        <v>1.6631632580604766E-2</v>
      </c>
      <c r="K18" s="8">
        <f t="shared" si="2"/>
        <v>1.2310910665782664</v>
      </c>
      <c r="L18" s="15">
        <f t="shared" si="3"/>
        <v>1.2779517135109719E-2</v>
      </c>
    </row>
    <row r="19" spans="1:12" s="13" customFormat="1" ht="41.1" customHeight="1" x14ac:dyDescent="0.2">
      <c r="A19" s="1" t="s">
        <v>36</v>
      </c>
      <c r="B19" s="2" t="s">
        <v>37</v>
      </c>
      <c r="C19" s="3">
        <v>7103.53</v>
      </c>
      <c r="D19" s="3">
        <v>4829.3</v>
      </c>
      <c r="E19" s="4">
        <f t="shared" si="0"/>
        <v>0.67984509110259272</v>
      </c>
      <c r="F19" s="4">
        <f>(D19/D6)</f>
        <v>6.6396840108206524E-3</v>
      </c>
      <c r="G19" s="3">
        <v>6140.27</v>
      </c>
      <c r="H19" s="3">
        <v>4221.51</v>
      </c>
      <c r="I19" s="4">
        <f t="shared" si="1"/>
        <v>0.68751211265954104</v>
      </c>
      <c r="J19" s="4">
        <f>(H19/H6)</f>
        <v>6.2566926926582141E-3</v>
      </c>
      <c r="K19" s="4">
        <f t="shared" si="2"/>
        <v>1.1439745493910947</v>
      </c>
      <c r="L19" s="14">
        <f t="shared" si="3"/>
        <v>-7.6670215569483169E-3</v>
      </c>
    </row>
    <row r="20" spans="1:12" s="13" customFormat="1" ht="21" customHeight="1" x14ac:dyDescent="0.2">
      <c r="A20" s="1" t="s">
        <v>38</v>
      </c>
      <c r="B20" s="2" t="s">
        <v>39</v>
      </c>
      <c r="C20" s="3">
        <v>14114.52</v>
      </c>
      <c r="D20" s="3">
        <v>8985.61</v>
      </c>
      <c r="E20" s="4">
        <f t="shared" si="0"/>
        <v>0.63662172004432316</v>
      </c>
      <c r="F20" s="4">
        <f>(D20/D6)</f>
        <v>1.2354090871238101E-2</v>
      </c>
      <c r="G20" s="3">
        <v>11439.95</v>
      </c>
      <c r="H20" s="3">
        <v>7000.17</v>
      </c>
      <c r="I20" s="4">
        <f t="shared" si="1"/>
        <v>0.6119056464407624</v>
      </c>
      <c r="J20" s="4">
        <f>(H20/H6)</f>
        <v>1.0374939887946551E-2</v>
      </c>
      <c r="K20" s="4">
        <f t="shared" si="2"/>
        <v>1.2836273976203436</v>
      </c>
      <c r="L20" s="4">
        <f t="shared" si="3"/>
        <v>2.4716073603560762E-2</v>
      </c>
    </row>
    <row r="21" spans="1:12" s="13" customFormat="1" ht="21" customHeight="1" x14ac:dyDescent="0.2">
      <c r="A21" s="5" t="s">
        <v>40</v>
      </c>
      <c r="B21" s="6" t="s">
        <v>41</v>
      </c>
      <c r="C21" s="7">
        <f>SUM(C22:C26)</f>
        <v>82564.300000000017</v>
      </c>
      <c r="D21" s="7">
        <f>SUM(D22:D26)</f>
        <v>60170.049999999996</v>
      </c>
      <c r="E21" s="8">
        <f t="shared" si="0"/>
        <v>0.72876594363423397</v>
      </c>
      <c r="F21" s="8">
        <f>(D21/D6)</f>
        <v>8.2726299653216637E-2</v>
      </c>
      <c r="G21" s="7">
        <f>SUM(G22:G26)</f>
        <v>72817.170000000013</v>
      </c>
      <c r="H21" s="7">
        <f>SUM(H22:H26)</f>
        <v>40493.899999999994</v>
      </c>
      <c r="I21" s="8">
        <f t="shared" si="1"/>
        <v>0.55610373212801301</v>
      </c>
      <c r="J21" s="8">
        <f>(H21/H6)</f>
        <v>6.0015939374117887E-2</v>
      </c>
      <c r="K21" s="8">
        <f t="shared" si="2"/>
        <v>1.4859040497457643</v>
      </c>
      <c r="L21" s="15">
        <f t="shared" si="3"/>
        <v>0.17266221150622096</v>
      </c>
    </row>
    <row r="22" spans="1:12" s="13" customFormat="1" ht="21" customHeight="1" x14ac:dyDescent="0.2">
      <c r="A22" s="1" t="s">
        <v>42</v>
      </c>
      <c r="B22" s="2" t="s">
        <v>43</v>
      </c>
      <c r="C22" s="3">
        <v>11616.36</v>
      </c>
      <c r="D22" s="3">
        <v>6777.39</v>
      </c>
      <c r="E22" s="4">
        <f t="shared" si="0"/>
        <v>0.58343491420720428</v>
      </c>
      <c r="F22" s="4">
        <f>(D22/D6)</f>
        <v>9.3180643194864226E-3</v>
      </c>
      <c r="G22" s="3">
        <v>13156.26</v>
      </c>
      <c r="H22" s="3">
        <v>5633.45</v>
      </c>
      <c r="I22" s="4">
        <f t="shared" si="1"/>
        <v>0.42819539899637127</v>
      </c>
      <c r="J22" s="4">
        <f>(H22/H6)</f>
        <v>8.3493265323202857E-3</v>
      </c>
      <c r="K22" s="4">
        <f t="shared" si="2"/>
        <v>1.2030620667619312</v>
      </c>
      <c r="L22" s="14">
        <f t="shared" si="3"/>
        <v>0.15523951521083301</v>
      </c>
    </row>
    <row r="23" spans="1:12" s="13" customFormat="1" ht="21" customHeight="1" x14ac:dyDescent="0.2">
      <c r="A23" s="1" t="s">
        <v>44</v>
      </c>
      <c r="B23" s="2" t="s">
        <v>45</v>
      </c>
      <c r="C23" s="3">
        <v>11339.57</v>
      </c>
      <c r="D23" s="3">
        <v>7604.03</v>
      </c>
      <c r="E23" s="4">
        <f t="shared" si="0"/>
        <v>0.67057481015594067</v>
      </c>
      <c r="F23" s="4">
        <f>(D23/D6)</f>
        <v>1.045459101915403E-2</v>
      </c>
      <c r="G23" s="3">
        <v>9204.6200000000008</v>
      </c>
      <c r="H23" s="3">
        <v>5928.49</v>
      </c>
      <c r="I23" s="4">
        <f t="shared" si="1"/>
        <v>0.6440776479637399</v>
      </c>
      <c r="J23" s="4">
        <f>(H23/H6)</f>
        <v>8.7866048076392783E-3</v>
      </c>
      <c r="K23" s="4">
        <f t="shared" si="2"/>
        <v>1.2826250866578168</v>
      </c>
      <c r="L23" s="14">
        <f t="shared" si="3"/>
        <v>2.6497162192200774E-2</v>
      </c>
    </row>
    <row r="24" spans="1:12" s="13" customFormat="1" ht="21" customHeight="1" x14ac:dyDescent="0.2">
      <c r="A24" s="1" t="s">
        <v>46</v>
      </c>
      <c r="B24" s="2" t="s">
        <v>47</v>
      </c>
      <c r="C24" s="3">
        <v>47222.05</v>
      </c>
      <c r="D24" s="3">
        <v>39837.120000000003</v>
      </c>
      <c r="E24" s="4">
        <f t="shared" si="0"/>
        <v>0.84361267670505624</v>
      </c>
      <c r="F24" s="4">
        <f>(D24/D6)</f>
        <v>5.4771061789730111E-2</v>
      </c>
      <c r="G24" s="3">
        <v>40537.72</v>
      </c>
      <c r="H24" s="3">
        <v>23993.01</v>
      </c>
      <c r="I24" s="4">
        <f t="shared" si="1"/>
        <v>0.59186875828240948</v>
      </c>
      <c r="J24" s="4">
        <f>(H24/H6)</f>
        <v>3.5559998754444599E-2</v>
      </c>
      <c r="K24" s="4">
        <f t="shared" si="2"/>
        <v>1.6603635808929353</v>
      </c>
      <c r="L24" s="4">
        <f t="shared" si="3"/>
        <v>0.25174391842264676</v>
      </c>
    </row>
    <row r="25" spans="1:12" s="13" customFormat="1" ht="21" customHeight="1" x14ac:dyDescent="0.2">
      <c r="A25" s="1" t="s">
        <v>48</v>
      </c>
      <c r="B25" s="2" t="s">
        <v>49</v>
      </c>
      <c r="C25" s="3">
        <v>780.94</v>
      </c>
      <c r="D25" s="3">
        <v>478.59</v>
      </c>
      <c r="E25" s="4">
        <f t="shared" si="0"/>
        <v>0.61283837426690901</v>
      </c>
      <c r="F25" s="4">
        <f>(D25/D6)</f>
        <v>6.5800144342630519E-4</v>
      </c>
      <c r="G25" s="3">
        <v>534.4</v>
      </c>
      <c r="H25" s="3">
        <v>222.68</v>
      </c>
      <c r="I25" s="4">
        <f t="shared" si="1"/>
        <v>0.4166916167664671</v>
      </c>
      <c r="J25" s="4">
        <f>(H25/H6)</f>
        <v>3.3003364407549219E-4</v>
      </c>
      <c r="K25" s="4">
        <f t="shared" si="2"/>
        <v>2.1492275911622056</v>
      </c>
      <c r="L25" s="4">
        <f t="shared" si="3"/>
        <v>0.19614675750044192</v>
      </c>
    </row>
    <row r="26" spans="1:12" s="13" customFormat="1" ht="21" customHeight="1" x14ac:dyDescent="0.2">
      <c r="A26" s="1" t="s">
        <v>50</v>
      </c>
      <c r="B26" s="2" t="s">
        <v>51</v>
      </c>
      <c r="C26" s="3">
        <v>11605.38</v>
      </c>
      <c r="D26" s="3">
        <v>5472.92</v>
      </c>
      <c r="E26" s="4">
        <f t="shared" si="0"/>
        <v>0.47158473053015071</v>
      </c>
      <c r="F26" s="4">
        <f>(D26/D6)</f>
        <v>7.5245810814197839E-3</v>
      </c>
      <c r="G26" s="3">
        <v>9384.17</v>
      </c>
      <c r="H26" s="3">
        <v>4716.2700000000004</v>
      </c>
      <c r="I26" s="4">
        <f t="shared" si="1"/>
        <v>0.50257721247590359</v>
      </c>
      <c r="J26" s="4">
        <f>(H26/H6)</f>
        <v>6.9899756356382329E-3</v>
      </c>
      <c r="K26" s="4">
        <f t="shared" si="2"/>
        <v>1.1604339870278841</v>
      </c>
      <c r="L26" s="4">
        <f t="shared" si="3"/>
        <v>-3.0992481945752881E-2</v>
      </c>
    </row>
    <row r="27" spans="1:12" s="13" customFormat="1" ht="21" customHeight="1" x14ac:dyDescent="0.2">
      <c r="A27" s="5" t="s">
        <v>52</v>
      </c>
      <c r="B27" s="6" t="s">
        <v>53</v>
      </c>
      <c r="C27" s="7">
        <f>SUM(C28:C31)</f>
        <v>144585.91999999998</v>
      </c>
      <c r="D27" s="7">
        <f>SUM(D28:D31)</f>
        <v>53673.819999999992</v>
      </c>
      <c r="E27" s="8">
        <f t="shared" si="0"/>
        <v>0.37122439031407761</v>
      </c>
      <c r="F27" s="8">
        <f>(D27/D6)</f>
        <v>7.3794795198820873E-2</v>
      </c>
      <c r="G27" s="7">
        <f>SUM(G28:G31)</f>
        <v>314609.55</v>
      </c>
      <c r="H27" s="7">
        <f>SUM(H28:H31)</f>
        <v>176891.06999999998</v>
      </c>
      <c r="I27" s="8">
        <f t="shared" si="1"/>
        <v>0.56225588193365394</v>
      </c>
      <c r="J27" s="8">
        <f>(H27/H6)</f>
        <v>0.26216994986758113</v>
      </c>
      <c r="K27" s="8">
        <f t="shared" si="2"/>
        <v>0.30342865810015168</v>
      </c>
      <c r="L27" s="8">
        <f t="shared" si="3"/>
        <v>-0.19103149161957633</v>
      </c>
    </row>
    <row r="28" spans="1:12" s="13" customFormat="1" ht="21" customHeight="1" x14ac:dyDescent="0.2">
      <c r="A28" s="1" t="s">
        <v>54</v>
      </c>
      <c r="B28" s="2" t="s">
        <v>55</v>
      </c>
      <c r="C28" s="3">
        <v>54461.18</v>
      </c>
      <c r="D28" s="3">
        <v>13817.55</v>
      </c>
      <c r="E28" s="4">
        <f t="shared" si="0"/>
        <v>0.25371374619499615</v>
      </c>
      <c r="F28" s="4">
        <f>(D28/D6)</f>
        <v>1.8997404552153499E-2</v>
      </c>
      <c r="G28" s="3">
        <v>212984.93</v>
      </c>
      <c r="H28" s="3">
        <v>120963.68</v>
      </c>
      <c r="I28" s="4">
        <f t="shared" si="1"/>
        <v>0.56794478369901569</v>
      </c>
      <c r="J28" s="4">
        <f>(H28/H6)</f>
        <v>0.17928006157347642</v>
      </c>
      <c r="K28" s="4">
        <f t="shared" si="2"/>
        <v>0.11422891565468246</v>
      </c>
      <c r="L28" s="4">
        <f t="shared" si="3"/>
        <v>-0.31423103750401954</v>
      </c>
    </row>
    <row r="29" spans="1:12" s="13" customFormat="1" ht="21" customHeight="1" x14ac:dyDescent="0.2">
      <c r="A29" s="1" t="s">
        <v>56</v>
      </c>
      <c r="B29" s="2" t="s">
        <v>57</v>
      </c>
      <c r="C29" s="3">
        <v>36279.040000000001</v>
      </c>
      <c r="D29" s="3">
        <v>5221.6899999999996</v>
      </c>
      <c r="E29" s="4">
        <f t="shared" si="0"/>
        <v>0.14393131681543941</v>
      </c>
      <c r="F29" s="4">
        <f>(D29/D6)</f>
        <v>7.1791712261532904E-3</v>
      </c>
      <c r="G29" s="3">
        <v>23824.21</v>
      </c>
      <c r="H29" s="3">
        <v>12369.56</v>
      </c>
      <c r="I29" s="4">
        <f t="shared" si="1"/>
        <v>0.51920126627493635</v>
      </c>
      <c r="J29" s="4">
        <f>(H29/H6)</f>
        <v>1.833290354953496E-2</v>
      </c>
      <c r="K29" s="4">
        <f t="shared" si="2"/>
        <v>0.42214031865320994</v>
      </c>
      <c r="L29" s="4">
        <f t="shared" si="3"/>
        <v>-0.37526994945949693</v>
      </c>
    </row>
    <row r="30" spans="1:12" s="13" customFormat="1" ht="21" customHeight="1" x14ac:dyDescent="0.2">
      <c r="A30" s="1" t="s">
        <v>58</v>
      </c>
      <c r="B30" s="2" t="s">
        <v>59</v>
      </c>
      <c r="C30" s="3">
        <v>43105.77</v>
      </c>
      <c r="D30" s="3">
        <v>28725.02</v>
      </c>
      <c r="E30" s="4">
        <f t="shared" si="0"/>
        <v>0.66638456986152905</v>
      </c>
      <c r="F30" s="4">
        <f>(D30/D6)</f>
        <v>3.9493312903423568E-2</v>
      </c>
      <c r="G30" s="3">
        <v>70284.33</v>
      </c>
      <c r="H30" s="3">
        <v>39391.67</v>
      </c>
      <c r="I30" s="4">
        <f t="shared" si="1"/>
        <v>0.56046162779100261</v>
      </c>
      <c r="J30" s="4">
        <f>(H30/H6)</f>
        <v>5.8382326191482134E-2</v>
      </c>
      <c r="K30" s="4">
        <f t="shared" si="2"/>
        <v>0.72921559304289463</v>
      </c>
      <c r="L30" s="14">
        <f t="shared" si="3"/>
        <v>0.10592294207052644</v>
      </c>
    </row>
    <row r="31" spans="1:12" s="13" customFormat="1" ht="21" customHeight="1" x14ac:dyDescent="0.2">
      <c r="A31" s="1" t="s">
        <v>60</v>
      </c>
      <c r="B31" s="2" t="s">
        <v>61</v>
      </c>
      <c r="C31" s="3">
        <v>10739.93</v>
      </c>
      <c r="D31" s="3">
        <v>5909.56</v>
      </c>
      <c r="E31" s="4">
        <f t="shared" si="0"/>
        <v>0.5502419475732151</v>
      </c>
      <c r="F31" s="4">
        <f>(D31/D6)</f>
        <v>8.1249065170905296E-3</v>
      </c>
      <c r="G31" s="3">
        <v>7516.08</v>
      </c>
      <c r="H31" s="3">
        <v>4166.16</v>
      </c>
      <c r="I31" s="4">
        <f t="shared" si="1"/>
        <v>0.5542995816968419</v>
      </c>
      <c r="J31" s="4">
        <f>(H31/H6)</f>
        <v>6.1746585530876256E-3</v>
      </c>
      <c r="K31" s="4">
        <f t="shared" si="2"/>
        <v>1.4184668855732858</v>
      </c>
      <c r="L31" s="14">
        <f t="shared" si="3"/>
        <v>-4.0576341236268076E-3</v>
      </c>
    </row>
    <row r="32" spans="1:12" s="13" customFormat="1" ht="21" customHeight="1" x14ac:dyDescent="0.2">
      <c r="A32" s="16" t="s">
        <v>103</v>
      </c>
      <c r="B32" s="17">
        <v>600</v>
      </c>
      <c r="C32" s="7">
        <f>SUM(C33:C33)</f>
        <v>500</v>
      </c>
      <c r="D32" s="7">
        <f>SUM(D33:D33)</f>
        <v>0</v>
      </c>
      <c r="E32" s="8">
        <f t="shared" si="0"/>
        <v>0</v>
      </c>
      <c r="F32" s="8">
        <f>(D32/D11)</f>
        <v>0</v>
      </c>
      <c r="G32" s="7">
        <f>SUM(G33:G33)</f>
        <v>0</v>
      </c>
      <c r="H32" s="7">
        <f>SUM(H33:H33)</f>
        <v>0</v>
      </c>
      <c r="I32" s="4" t="e">
        <f t="shared" si="1"/>
        <v>#DIV/0!</v>
      </c>
      <c r="J32" s="4">
        <f>(H32/H7)</f>
        <v>0</v>
      </c>
      <c r="K32" s="4" t="e">
        <f t="shared" si="2"/>
        <v>#DIV/0!</v>
      </c>
      <c r="L32" s="14" t="e">
        <f t="shared" si="3"/>
        <v>#DIV/0!</v>
      </c>
    </row>
    <row r="33" spans="1:12" s="13" customFormat="1" ht="21" customHeight="1" x14ac:dyDescent="0.2">
      <c r="A33" s="1" t="s">
        <v>109</v>
      </c>
      <c r="B33" s="2">
        <v>603</v>
      </c>
      <c r="C33" s="3">
        <v>500</v>
      </c>
      <c r="D33" s="3"/>
      <c r="E33" s="4">
        <f t="shared" si="0"/>
        <v>0</v>
      </c>
      <c r="F33" s="4">
        <f>(D33/D8)</f>
        <v>0</v>
      </c>
      <c r="G33" s="3"/>
      <c r="H33" s="3"/>
      <c r="I33" s="4" t="e">
        <f t="shared" si="1"/>
        <v>#DIV/0!</v>
      </c>
      <c r="J33" s="4">
        <f>(H33/H8)</f>
        <v>0</v>
      </c>
      <c r="K33" s="4" t="e">
        <f t="shared" si="2"/>
        <v>#DIV/0!</v>
      </c>
      <c r="L33" s="14" t="e">
        <f t="shared" si="3"/>
        <v>#DIV/0!</v>
      </c>
    </row>
    <row r="34" spans="1:12" s="13" customFormat="1" ht="21" customHeight="1" x14ac:dyDescent="0.2">
      <c r="A34" s="5" t="s">
        <v>62</v>
      </c>
      <c r="B34" s="6" t="s">
        <v>63</v>
      </c>
      <c r="C34" s="7">
        <f>SUM(C35:C39)</f>
        <v>603095.6</v>
      </c>
      <c r="D34" s="7">
        <f>SUM(D35:D39)</f>
        <v>418835.7</v>
      </c>
      <c r="E34" s="8">
        <f t="shared" si="0"/>
        <v>0.69447646442786193</v>
      </c>
      <c r="F34" s="8">
        <f>(D34/D6)</f>
        <v>0.57584674806925962</v>
      </c>
      <c r="G34" s="7">
        <f>SUM(G35:G39)</f>
        <v>447879.77</v>
      </c>
      <c r="H34" s="7">
        <f>SUM(H35:H39)</f>
        <v>296261.17</v>
      </c>
      <c r="I34" s="8">
        <f t="shared" si="1"/>
        <v>0.66147477480396133</v>
      </c>
      <c r="J34" s="8">
        <f>(H34/H6)</f>
        <v>0.4390881692705626</v>
      </c>
      <c r="K34" s="8">
        <f t="shared" si="2"/>
        <v>1.4137380879174954</v>
      </c>
      <c r="L34" s="15">
        <f t="shared" si="3"/>
        <v>3.3001689623900599E-2</v>
      </c>
    </row>
    <row r="35" spans="1:12" s="13" customFormat="1" ht="21" customHeight="1" x14ac:dyDescent="0.2">
      <c r="A35" s="1" t="s">
        <v>64</v>
      </c>
      <c r="B35" s="2" t="s">
        <v>65</v>
      </c>
      <c r="C35" s="3">
        <v>166930.51999999999</v>
      </c>
      <c r="D35" s="3">
        <v>108577.12</v>
      </c>
      <c r="E35" s="4">
        <f t="shared" ref="E35:E55" si="4">(D35/C35)</f>
        <v>0.65043300649875169</v>
      </c>
      <c r="F35" s="4">
        <f>(D35/D6)</f>
        <v>0.14927997175676708</v>
      </c>
      <c r="G35" s="3">
        <v>134165.34</v>
      </c>
      <c r="H35" s="3">
        <v>88994.73</v>
      </c>
      <c r="I35" s="4">
        <f t="shared" ref="I35:I55" si="5">(H35/G35)</f>
        <v>0.66332131681699613</v>
      </c>
      <c r="J35" s="4">
        <f>(H35/H6)</f>
        <v>0.13189893589641874</v>
      </c>
      <c r="K35" s="4">
        <f t="shared" ref="K35:K55" si="6">(D35/H35)</f>
        <v>1.2200398832605033</v>
      </c>
      <c r="L35" s="14">
        <f t="shared" ref="L35:L55" si="7">(E35-I35)</f>
        <v>-1.2888310318244445E-2</v>
      </c>
    </row>
    <row r="36" spans="1:12" s="13" customFormat="1" ht="21" customHeight="1" x14ac:dyDescent="0.2">
      <c r="A36" s="1" t="s">
        <v>66</v>
      </c>
      <c r="B36" s="2" t="s">
        <v>67</v>
      </c>
      <c r="C36" s="3">
        <v>350788.24</v>
      </c>
      <c r="D36" s="3">
        <v>253023.95</v>
      </c>
      <c r="E36" s="4">
        <f t="shared" si="4"/>
        <v>0.72130111887445258</v>
      </c>
      <c r="F36" s="4">
        <f>(D36/D6)</f>
        <v>0.34787631233712635</v>
      </c>
      <c r="G36" s="3">
        <v>243780.92</v>
      </c>
      <c r="H36" s="3">
        <v>158173.94</v>
      </c>
      <c r="I36" s="4">
        <f t="shared" si="5"/>
        <v>0.64883642247309592</v>
      </c>
      <c r="J36" s="4">
        <f>(H36/H6)</f>
        <v>0.23442932376494635</v>
      </c>
      <c r="K36" s="4">
        <f t="shared" si="6"/>
        <v>1.5996563656440499</v>
      </c>
      <c r="L36" s="14">
        <f t="shared" si="7"/>
        <v>7.2464696401356665E-2</v>
      </c>
    </row>
    <row r="37" spans="1:12" s="13" customFormat="1" ht="21" customHeight="1" x14ac:dyDescent="0.2">
      <c r="A37" s="1" t="s">
        <v>102</v>
      </c>
      <c r="B37" s="2">
        <v>703</v>
      </c>
      <c r="C37" s="3">
        <v>21965.73</v>
      </c>
      <c r="D37" s="3">
        <v>13733.64</v>
      </c>
      <c r="E37" s="4">
        <f t="shared" si="4"/>
        <v>0.62523030192941453</v>
      </c>
      <c r="F37" s="4">
        <f>(D37/D7)</f>
        <v>0.17555837181256817</v>
      </c>
      <c r="G37" s="3">
        <v>23008.28</v>
      </c>
      <c r="H37" s="3">
        <v>16190.15</v>
      </c>
      <c r="I37" s="4">
        <f t="shared" si="5"/>
        <v>0.70366624536905842</v>
      </c>
      <c r="J37" s="4">
        <f>(H37/H7)</f>
        <v>0.26505460172436146</v>
      </c>
      <c r="K37" s="4">
        <f t="shared" si="6"/>
        <v>0.84827132546641015</v>
      </c>
      <c r="L37" s="14">
        <f t="shared" si="7"/>
        <v>-7.8435943439643885E-2</v>
      </c>
    </row>
    <row r="38" spans="1:12" s="13" customFormat="1" ht="21" customHeight="1" x14ac:dyDescent="0.2">
      <c r="A38" s="1" t="s">
        <v>68</v>
      </c>
      <c r="B38" s="2" t="s">
        <v>69</v>
      </c>
      <c r="C38" s="3"/>
      <c r="D38" s="3"/>
      <c r="E38" s="4" t="e">
        <f t="shared" si="4"/>
        <v>#DIV/0!</v>
      </c>
      <c r="F38" s="4">
        <f>(D38/D6)</f>
        <v>0</v>
      </c>
      <c r="G38" s="3">
        <v>10007.120000000001</v>
      </c>
      <c r="H38" s="3">
        <v>7180.43</v>
      </c>
      <c r="I38" s="4">
        <f t="shared" si="5"/>
        <v>0.71753211713260157</v>
      </c>
      <c r="J38" s="4">
        <f>(H38/H6)</f>
        <v>1.0642102923158732E-2</v>
      </c>
      <c r="K38" s="4">
        <f t="shared" si="6"/>
        <v>0</v>
      </c>
      <c r="L38" s="4" t="e">
        <f t="shared" si="7"/>
        <v>#DIV/0!</v>
      </c>
    </row>
    <row r="39" spans="1:12" s="13" customFormat="1" ht="21" customHeight="1" x14ac:dyDescent="0.2">
      <c r="A39" s="1" t="s">
        <v>70</v>
      </c>
      <c r="B39" s="2" t="s">
        <v>71</v>
      </c>
      <c r="C39" s="3">
        <v>63411.11</v>
      </c>
      <c r="D39" s="3">
        <v>43500.99</v>
      </c>
      <c r="E39" s="4">
        <f t="shared" si="4"/>
        <v>0.68601527397959128</v>
      </c>
      <c r="F39" s="4">
        <f>(D39/D6)</f>
        <v>5.980842518747418E-2</v>
      </c>
      <c r="G39" s="3">
        <v>36918.11</v>
      </c>
      <c r="H39" s="3">
        <v>25721.919999999998</v>
      </c>
      <c r="I39" s="4">
        <f t="shared" si="5"/>
        <v>0.6967290579068105</v>
      </c>
      <c r="J39" s="4">
        <f>(H39/H6)</f>
        <v>3.8122413284615964E-2</v>
      </c>
      <c r="K39" s="4">
        <f t="shared" si="6"/>
        <v>1.6912030672671403</v>
      </c>
      <c r="L39" s="14">
        <f t="shared" si="7"/>
        <v>-1.0713783927219223E-2</v>
      </c>
    </row>
    <row r="40" spans="1:12" s="13" customFormat="1" ht="21" customHeight="1" x14ac:dyDescent="0.2">
      <c r="A40" s="5" t="s">
        <v>72</v>
      </c>
      <c r="B40" s="6" t="s">
        <v>73</v>
      </c>
      <c r="C40" s="7">
        <f>SUM(C41:C43)</f>
        <v>114185.39</v>
      </c>
      <c r="D40" s="7">
        <f>SUM(D41:D43)</f>
        <v>76077.58</v>
      </c>
      <c r="E40" s="8">
        <f t="shared" si="4"/>
        <v>0.6662636962574634</v>
      </c>
      <c r="F40" s="8">
        <f>(D40/D6)</f>
        <v>0.10459716553287828</v>
      </c>
      <c r="G40" s="7">
        <f>SUM(G41:G43)</f>
        <v>100298.01</v>
      </c>
      <c r="H40" s="7">
        <f>SUM(H41:H43)</f>
        <v>68715.420000000013</v>
      </c>
      <c r="I40" s="8">
        <f t="shared" si="5"/>
        <v>0.68511249624992576</v>
      </c>
      <c r="J40" s="8">
        <f>(H40/H6)</f>
        <v>0.10184300550915197</v>
      </c>
      <c r="K40" s="8">
        <f t="shared" si="6"/>
        <v>1.1071398530344425</v>
      </c>
      <c r="L40" s="15">
        <f t="shared" si="7"/>
        <v>-1.8848799992462362E-2</v>
      </c>
    </row>
    <row r="41" spans="1:12" s="13" customFormat="1" ht="21" customHeight="1" x14ac:dyDescent="0.2">
      <c r="A41" s="1" t="s">
        <v>74</v>
      </c>
      <c r="B41" s="2" t="s">
        <v>75</v>
      </c>
      <c r="C41" s="3">
        <v>83166.17</v>
      </c>
      <c r="D41" s="3">
        <v>54377.08</v>
      </c>
      <c r="E41" s="4">
        <f t="shared" si="4"/>
        <v>0.65383652992556951</v>
      </c>
      <c r="F41" s="4">
        <f>(D41/D6)</f>
        <v>7.4761689816560464E-2</v>
      </c>
      <c r="G41" s="3">
        <v>75289.990000000005</v>
      </c>
      <c r="H41" s="3">
        <v>51302.8</v>
      </c>
      <c r="I41" s="4">
        <f t="shared" si="5"/>
        <v>0.68140266720715459</v>
      </c>
      <c r="J41" s="4">
        <f>(H41/H6)</f>
        <v>7.6035791428400223E-2</v>
      </c>
      <c r="K41" s="4">
        <f t="shared" si="6"/>
        <v>1.0599242146627474</v>
      </c>
      <c r="L41" s="14">
        <f t="shared" si="7"/>
        <v>-2.7566137281585079E-2</v>
      </c>
    </row>
    <row r="42" spans="1:12" s="13" customFormat="1" ht="21" customHeight="1" x14ac:dyDescent="0.2">
      <c r="A42" s="1" t="s">
        <v>76</v>
      </c>
      <c r="B42" s="2" t="s">
        <v>77</v>
      </c>
      <c r="C42" s="3">
        <v>451</v>
      </c>
      <c r="D42" s="3">
        <v>176.23</v>
      </c>
      <c r="E42" s="4">
        <f t="shared" si="4"/>
        <v>0.39075388026607538</v>
      </c>
      <c r="F42" s="4">
        <f>(D42/D6)</f>
        <v>2.4229422757478795E-4</v>
      </c>
      <c r="G42" s="3">
        <v>243.79</v>
      </c>
      <c r="H42" s="3">
        <v>148.33000000000001</v>
      </c>
      <c r="I42" s="4">
        <f t="shared" si="5"/>
        <v>0.60843348783789331</v>
      </c>
      <c r="J42" s="4">
        <f>(H42/H6)</f>
        <v>2.1983963726296819E-4</v>
      </c>
      <c r="K42" s="4">
        <f t="shared" si="6"/>
        <v>1.1880941144744823</v>
      </c>
      <c r="L42" s="14">
        <f t="shared" si="7"/>
        <v>-0.21767960757181792</v>
      </c>
    </row>
    <row r="43" spans="1:12" s="13" customFormat="1" ht="21" customHeight="1" x14ac:dyDescent="0.2">
      <c r="A43" s="1" t="s">
        <v>78</v>
      </c>
      <c r="B43" s="2" t="s">
        <v>79</v>
      </c>
      <c r="C43" s="3">
        <v>30568.22</v>
      </c>
      <c r="D43" s="3">
        <v>21524.27</v>
      </c>
      <c r="E43" s="4">
        <f t="shared" si="4"/>
        <v>0.70413880821323582</v>
      </c>
      <c r="F43" s="4">
        <f>(D43/D6)</f>
        <v>2.9593181488743014E-2</v>
      </c>
      <c r="G43" s="3">
        <v>24764.23</v>
      </c>
      <c r="H43" s="3">
        <v>17264.29</v>
      </c>
      <c r="I43" s="4">
        <f t="shared" si="5"/>
        <v>0.69714624682455306</v>
      </c>
      <c r="J43" s="4">
        <f>(H43/H6)</f>
        <v>2.558737444348877E-2</v>
      </c>
      <c r="K43" s="4">
        <f t="shared" si="6"/>
        <v>1.2467509523994325</v>
      </c>
      <c r="L43" s="14">
        <f t="shared" si="7"/>
        <v>6.9925613886827609E-3</v>
      </c>
    </row>
    <row r="44" spans="1:12" s="13" customFormat="1" ht="21" customHeight="1" x14ac:dyDescent="0.2">
      <c r="A44" s="5" t="s">
        <v>80</v>
      </c>
      <c r="B44" s="6" t="s">
        <v>81</v>
      </c>
      <c r="C44" s="7">
        <f>SUM(C45:C48)</f>
        <v>31101.230000000003</v>
      </c>
      <c r="D44" s="7">
        <f>SUM(D45:D48)</f>
        <v>20878.23</v>
      </c>
      <c r="E44" s="8">
        <f t="shared" si="4"/>
        <v>0.67129917369827485</v>
      </c>
      <c r="F44" s="8">
        <f>(D44/D6)</f>
        <v>2.8704957220557027E-2</v>
      </c>
      <c r="G44" s="7">
        <f>SUM(G45:G48)</f>
        <v>32148.720000000001</v>
      </c>
      <c r="H44" s="7">
        <f>SUM(H45:H48)</f>
        <v>15661.81</v>
      </c>
      <c r="I44" s="8">
        <f t="shared" si="5"/>
        <v>0.4871674517679086</v>
      </c>
      <c r="J44" s="8">
        <f>(H44/H6)</f>
        <v>2.3212341598338352E-2</v>
      </c>
      <c r="K44" s="8">
        <f t="shared" si="6"/>
        <v>1.3330662292544733</v>
      </c>
      <c r="L44" s="8">
        <f t="shared" si="7"/>
        <v>0.18413172193036625</v>
      </c>
    </row>
    <row r="45" spans="1:12" s="13" customFormat="1" ht="21" customHeight="1" x14ac:dyDescent="0.2">
      <c r="A45" s="1" t="s">
        <v>82</v>
      </c>
      <c r="B45" s="2" t="s">
        <v>83</v>
      </c>
      <c r="C45" s="3">
        <v>8453.6</v>
      </c>
      <c r="D45" s="3">
        <v>3488.58</v>
      </c>
      <c r="E45" s="4">
        <f t="shared" si="4"/>
        <v>0.41267389041355157</v>
      </c>
      <c r="F45" s="4">
        <f>(D45/D6)</f>
        <v>4.796361552703023E-3</v>
      </c>
      <c r="G45" s="3">
        <v>5000</v>
      </c>
      <c r="H45" s="3">
        <v>3193.61</v>
      </c>
      <c r="I45" s="4">
        <f t="shared" si="5"/>
        <v>0.63872200000000001</v>
      </c>
      <c r="J45" s="4">
        <f>(H45/H6)</f>
        <v>4.7332438748694658E-3</v>
      </c>
      <c r="K45" s="4">
        <f t="shared" si="6"/>
        <v>1.0923625614899752</v>
      </c>
      <c r="L45" s="4">
        <f t="shared" si="7"/>
        <v>-0.22604810958644844</v>
      </c>
    </row>
    <row r="46" spans="1:12" s="13" customFormat="1" ht="21" customHeight="1" x14ac:dyDescent="0.2">
      <c r="A46" s="1" t="s">
        <v>84</v>
      </c>
      <c r="B46" s="2" t="s">
        <v>85</v>
      </c>
      <c r="C46" s="3">
        <v>3889.93</v>
      </c>
      <c r="D46" s="3">
        <v>1162.23</v>
      </c>
      <c r="E46" s="4">
        <f t="shared" si="4"/>
        <v>0.29877915540896627</v>
      </c>
      <c r="F46" s="4">
        <f>(D46/D6)</f>
        <v>1.5979210129617308E-3</v>
      </c>
      <c r="G46" s="3">
        <v>2803.59</v>
      </c>
      <c r="H46" s="3">
        <v>518.65</v>
      </c>
      <c r="I46" s="4">
        <f t="shared" si="5"/>
        <v>0.18499495289967505</v>
      </c>
      <c r="J46" s="4">
        <f>(H46/H6)</f>
        <v>7.6869027079106344E-4</v>
      </c>
      <c r="K46" s="4">
        <f t="shared" si="6"/>
        <v>2.2408753494649574</v>
      </c>
      <c r="L46" s="4">
        <f t="shared" si="7"/>
        <v>0.11378420250929122</v>
      </c>
    </row>
    <row r="47" spans="1:12" s="13" customFormat="1" ht="21" customHeight="1" x14ac:dyDescent="0.2">
      <c r="A47" s="1" t="s">
        <v>86</v>
      </c>
      <c r="B47" s="2" t="s">
        <v>87</v>
      </c>
      <c r="C47" s="3">
        <v>17895.2</v>
      </c>
      <c r="D47" s="3">
        <v>15626.42</v>
      </c>
      <c r="E47" s="4">
        <f t="shared" si="4"/>
        <v>0.87321851669721484</v>
      </c>
      <c r="F47" s="4">
        <f>(D47/D6)</f>
        <v>2.1484374758322749E-2</v>
      </c>
      <c r="G47" s="3">
        <v>23655.13</v>
      </c>
      <c r="H47" s="3">
        <v>11508.75</v>
      </c>
      <c r="I47" s="4">
        <f t="shared" si="5"/>
        <v>0.48652237379376057</v>
      </c>
      <c r="J47" s="4">
        <f>(H47/H6)</f>
        <v>1.7057098532664901E-2</v>
      </c>
      <c r="K47" s="4">
        <f t="shared" si="6"/>
        <v>1.3577860323666775</v>
      </c>
      <c r="L47" s="14">
        <f t="shared" si="7"/>
        <v>0.38669614290345428</v>
      </c>
    </row>
    <row r="48" spans="1:12" s="13" customFormat="1" ht="21" customHeight="1" x14ac:dyDescent="0.2">
      <c r="A48" s="1" t="s">
        <v>88</v>
      </c>
      <c r="B48" s="2" t="s">
        <v>89</v>
      </c>
      <c r="C48" s="3">
        <v>862.5</v>
      </c>
      <c r="D48" s="3">
        <v>601</v>
      </c>
      <c r="E48" s="4">
        <f t="shared" si="4"/>
        <v>0.69681159420289851</v>
      </c>
      <c r="F48" s="4">
        <f>(D48/D6)</f>
        <v>8.2629989656952593E-4</v>
      </c>
      <c r="G48" s="3">
        <v>690</v>
      </c>
      <c r="H48" s="3">
        <v>440.8</v>
      </c>
      <c r="I48" s="4">
        <f t="shared" si="5"/>
        <v>0.63884057971014496</v>
      </c>
      <c r="J48" s="4">
        <f>(H48/H6)</f>
        <v>6.533089200129197E-4</v>
      </c>
      <c r="K48" s="4">
        <f t="shared" si="6"/>
        <v>1.3634301270417422</v>
      </c>
      <c r="L48" s="14">
        <f t="shared" si="7"/>
        <v>5.7971014492753548E-2</v>
      </c>
    </row>
    <row r="49" spans="1:12" s="13" customFormat="1" ht="21" customHeight="1" x14ac:dyDescent="0.2">
      <c r="A49" s="5" t="s">
        <v>90</v>
      </c>
      <c r="B49" s="6" t="s">
        <v>91</v>
      </c>
      <c r="C49" s="7">
        <f>SUM(C50:C51)</f>
        <v>8458.92</v>
      </c>
      <c r="D49" s="7">
        <f>SUM(D50:D51)</f>
        <v>3107.3</v>
      </c>
      <c r="E49" s="8">
        <f t="shared" si="4"/>
        <v>0.36734003868106097</v>
      </c>
      <c r="F49" s="8">
        <f>(D49/D6)</f>
        <v>4.2721491990191148E-3</v>
      </c>
      <c r="G49" s="7">
        <f>SUM(G50:G51)</f>
        <v>2191.06</v>
      </c>
      <c r="H49" s="7">
        <f>SUM(H50:H51)</f>
        <v>1945.58</v>
      </c>
      <c r="I49" s="8">
        <f t="shared" si="5"/>
        <v>0.88796290379998721</v>
      </c>
      <c r="J49" s="8">
        <f>(H49/H6)</f>
        <v>2.8835407636087483E-3</v>
      </c>
      <c r="K49" s="8">
        <f t="shared" si="6"/>
        <v>1.5971072893430238</v>
      </c>
      <c r="L49" s="15">
        <f t="shared" si="7"/>
        <v>-0.52062286511892619</v>
      </c>
    </row>
    <row r="50" spans="1:12" s="13" customFormat="1" ht="21" customHeight="1" x14ac:dyDescent="0.2">
      <c r="A50" s="1" t="s">
        <v>92</v>
      </c>
      <c r="B50" s="2" t="s">
        <v>93</v>
      </c>
      <c r="C50" s="3">
        <v>6542.44</v>
      </c>
      <c r="D50" s="3">
        <v>1927.82</v>
      </c>
      <c r="E50" s="4">
        <f t="shared" si="4"/>
        <v>0.29466376458935811</v>
      </c>
      <c r="F50" s="4">
        <f>(D50/D6)</f>
        <v>2.650511591688292E-3</v>
      </c>
      <c r="G50" s="3">
        <v>2191.06</v>
      </c>
      <c r="H50" s="3">
        <v>1945.58</v>
      </c>
      <c r="I50" s="4">
        <f t="shared" si="5"/>
        <v>0.88796290379998721</v>
      </c>
      <c r="J50" s="4">
        <f>(H50/H6)</f>
        <v>2.8835407636087483E-3</v>
      </c>
      <c r="K50" s="4">
        <f t="shared" si="6"/>
        <v>0.99087161669013868</v>
      </c>
      <c r="L50" s="4">
        <f t="shared" si="7"/>
        <v>-0.59329913921062905</v>
      </c>
    </row>
    <row r="51" spans="1:12" s="13" customFormat="1" ht="21" customHeight="1" x14ac:dyDescent="0.2">
      <c r="A51" s="1" t="s">
        <v>108</v>
      </c>
      <c r="B51" s="2">
        <v>1103</v>
      </c>
      <c r="C51" s="3">
        <v>1916.48</v>
      </c>
      <c r="D51" s="3">
        <v>1179.48</v>
      </c>
      <c r="E51" s="4">
        <f t="shared" si="4"/>
        <v>0.61544080814827185</v>
      </c>
      <c r="F51" s="4">
        <f>(D51/D7)</f>
        <v>1.5077400338547388E-2</v>
      </c>
      <c r="G51" s="3"/>
      <c r="H51" s="3"/>
      <c r="I51" s="4" t="e">
        <f t="shared" si="5"/>
        <v>#DIV/0!</v>
      </c>
      <c r="J51" s="4">
        <f>(H51/H7)</f>
        <v>0</v>
      </c>
      <c r="K51" s="4" t="e">
        <f t="shared" si="6"/>
        <v>#DIV/0!</v>
      </c>
      <c r="L51" s="4" t="e">
        <f t="shared" si="7"/>
        <v>#DIV/0!</v>
      </c>
    </row>
    <row r="52" spans="1:12" s="13" customFormat="1" ht="21" customHeight="1" x14ac:dyDescent="0.2">
      <c r="A52" s="5" t="s">
        <v>94</v>
      </c>
      <c r="B52" s="6" t="s">
        <v>95</v>
      </c>
      <c r="C52" s="7">
        <f>SUM(C53:C53)</f>
        <v>3856.3</v>
      </c>
      <c r="D52" s="7">
        <f>SUM(D53:D53)</f>
        <v>2095.5100000000002</v>
      </c>
      <c r="E52" s="8">
        <f t="shared" si="4"/>
        <v>0.54339911313953793</v>
      </c>
      <c r="F52" s="8">
        <f>(D52/D6)</f>
        <v>2.8810643864565851E-3</v>
      </c>
      <c r="G52" s="7">
        <f>SUM(G53:G53)</f>
        <v>3367.83</v>
      </c>
      <c r="H52" s="7">
        <f>SUM(H53:H53)</f>
        <v>2135.89</v>
      </c>
      <c r="I52" s="8">
        <f t="shared" si="5"/>
        <v>0.63420362666761676</v>
      </c>
      <c r="J52" s="8">
        <f>(H52/H6)</f>
        <v>3.1655988864936362E-3</v>
      </c>
      <c r="K52" s="8">
        <f t="shared" si="6"/>
        <v>0.98109453202178032</v>
      </c>
      <c r="L52" s="15">
        <f t="shared" si="7"/>
        <v>-9.0804513528078834E-2</v>
      </c>
    </row>
    <row r="53" spans="1:12" s="13" customFormat="1" ht="21" customHeight="1" x14ac:dyDescent="0.2">
      <c r="A53" s="1" t="s">
        <v>96</v>
      </c>
      <c r="B53" s="2" t="s">
        <v>97</v>
      </c>
      <c r="C53" s="3">
        <v>3856.3</v>
      </c>
      <c r="D53" s="3">
        <v>2095.5100000000002</v>
      </c>
      <c r="E53" s="4">
        <f t="shared" si="4"/>
        <v>0.54339911313953793</v>
      </c>
      <c r="F53" s="4">
        <f>(D53/D6)</f>
        <v>2.8810643864565851E-3</v>
      </c>
      <c r="G53" s="3">
        <v>3367.83</v>
      </c>
      <c r="H53" s="3">
        <v>2135.89</v>
      </c>
      <c r="I53" s="4">
        <f t="shared" si="5"/>
        <v>0.63420362666761676</v>
      </c>
      <c r="J53" s="4">
        <f>(H53/H6)</f>
        <v>3.1655988864936362E-3</v>
      </c>
      <c r="K53" s="4">
        <f t="shared" si="6"/>
        <v>0.98109453202178032</v>
      </c>
      <c r="L53" s="4">
        <f t="shared" si="7"/>
        <v>-9.0804513528078834E-2</v>
      </c>
    </row>
    <row r="54" spans="1:12" s="13" customFormat="1" ht="41.1" customHeight="1" x14ac:dyDescent="0.2">
      <c r="A54" s="5" t="s">
        <v>98</v>
      </c>
      <c r="B54" s="6" t="s">
        <v>99</v>
      </c>
      <c r="C54" s="7">
        <f>SUM(C55:C55)</f>
        <v>13.2</v>
      </c>
      <c r="D54" s="7">
        <f>SUM(D55:D55)</f>
        <v>8.8000000000000007</v>
      </c>
      <c r="E54" s="8">
        <f t="shared" si="4"/>
        <v>0.66666666666666674</v>
      </c>
      <c r="F54" s="8">
        <f>(D54/D6)</f>
        <v>1.209890031582667E-5</v>
      </c>
      <c r="G54" s="7">
        <f>SUM(G55:G55)</f>
        <v>4.8</v>
      </c>
      <c r="H54" s="7">
        <f>SUM(H55:H55)</f>
        <v>2.8</v>
      </c>
      <c r="I54" s="8">
        <f t="shared" si="5"/>
        <v>0.58333333333333337</v>
      </c>
      <c r="J54" s="8">
        <f>(H54/H6)</f>
        <v>4.1498751724958599E-6</v>
      </c>
      <c r="K54" s="8">
        <f t="shared" si="6"/>
        <v>3.1428571428571432</v>
      </c>
      <c r="L54" s="8">
        <f t="shared" si="7"/>
        <v>8.333333333333337E-2</v>
      </c>
    </row>
    <row r="55" spans="1:12" s="13" customFormat="1" ht="21" customHeight="1" x14ac:dyDescent="0.2">
      <c r="A55" s="1" t="s">
        <v>100</v>
      </c>
      <c r="B55" s="2" t="s">
        <v>101</v>
      </c>
      <c r="C55" s="3">
        <v>13.2</v>
      </c>
      <c r="D55" s="3">
        <v>8.8000000000000007</v>
      </c>
      <c r="E55" s="4">
        <f t="shared" si="4"/>
        <v>0.66666666666666674</v>
      </c>
      <c r="F55" s="4">
        <f>(D55/D6)</f>
        <v>1.209890031582667E-5</v>
      </c>
      <c r="G55" s="3">
        <v>4.8</v>
      </c>
      <c r="H55" s="3">
        <v>2.8</v>
      </c>
      <c r="I55" s="4">
        <f t="shared" si="5"/>
        <v>0.58333333333333337</v>
      </c>
      <c r="J55" s="4">
        <f>(H55/H6)</f>
        <v>4.1498751724958599E-6</v>
      </c>
      <c r="K55" s="4">
        <f t="shared" si="6"/>
        <v>3.1428571428571432</v>
      </c>
      <c r="L55" s="4">
        <f t="shared" si="7"/>
        <v>8.333333333333337E-2</v>
      </c>
    </row>
  </sheetData>
  <mergeCells count="17">
    <mergeCell ref="I5"/>
    <mergeCell ref="J5"/>
    <mergeCell ref="K5"/>
    <mergeCell ref="A3:O3"/>
    <mergeCell ref="A1:O1"/>
    <mergeCell ref="A2:O2"/>
    <mergeCell ref="A4:A5"/>
    <mergeCell ref="B4:B5"/>
    <mergeCell ref="C5"/>
    <mergeCell ref="D5"/>
    <mergeCell ref="E5"/>
    <mergeCell ref="F5"/>
    <mergeCell ref="C4:F4"/>
    <mergeCell ref="G5"/>
    <mergeCell ref="L5"/>
    <mergeCell ref="G4:L4"/>
    <mergeCell ref="H5"/>
  </mergeCells>
  <phoneticPr fontId="0" type="noConversion"/>
  <pageMargins left="0.4" right="0.27999999999999997" top="0.76" bottom="0.44000000000000006" header="0.3" footer="0.3"/>
  <pageSetup paperSize="9" scale="70" orientation="landscape" r:id="rId1"/>
  <headerFooter>
    <odd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oddHeader>
    <even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evenHeader>
    <first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firstHeader>
  </headerFooter>
  <colBreaks count="1" manualBreakCount="1">
    <brk id="2" max="163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cp:lastPrinted>2024-10-23T13:31:11Z</cp:lastPrinted>
  <dcterms:created xsi:type="dcterms:W3CDTF">2017-03-10T06:35:34Z</dcterms:created>
  <dcterms:modified xsi:type="dcterms:W3CDTF">2024-10-23T13:43:51Z</dcterms:modified>
</cp:coreProperties>
</file>