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на сайт\2024\май\"/>
    </mc:Choice>
  </mc:AlternateContent>
  <bookViews>
    <workbookView xWindow="1005" yWindow="1005" windowWidth="15000" windowHeight="10005"/>
  </bookViews>
  <sheets>
    <sheet name="Таблица" sheetId="1" r:id="rId1"/>
  </sheets>
  <definedNames>
    <definedName name="_xlnm.Print_Titles" localSheetId="0">Таблица!A:B,Таблица!4:5</definedName>
    <definedName name="_xlnm.Print_Area" localSheetId="0">Таблица!$C$6:$L$55</definedName>
  </definedNames>
  <calcPr calcId="162913"/>
</workbook>
</file>

<file path=xl/calcChain.xml><?xml version="1.0" encoding="utf-8"?>
<calcChain xmlns="http://schemas.openxmlformats.org/spreadsheetml/2006/main">
  <c r="H6" i="1" l="1"/>
  <c r="G6" i="1"/>
  <c r="D6" i="1"/>
  <c r="C6" i="1"/>
  <c r="H49" i="1"/>
  <c r="G49" i="1"/>
  <c r="D49" i="1"/>
  <c r="C49" i="1"/>
  <c r="L51" i="1"/>
  <c r="K51" i="1"/>
  <c r="J51" i="1"/>
  <c r="I51" i="1"/>
  <c r="F51" i="1"/>
  <c r="E51" i="1"/>
  <c r="K33" i="1"/>
  <c r="K32" i="1"/>
  <c r="J33" i="1"/>
  <c r="J32" i="1"/>
  <c r="I33" i="1"/>
  <c r="I32" i="1"/>
  <c r="F33" i="1"/>
  <c r="F32" i="1"/>
  <c r="E33" i="1"/>
  <c r="L33" i="1" s="1"/>
  <c r="H32" i="1"/>
  <c r="G32" i="1"/>
  <c r="D32" i="1"/>
  <c r="C32" i="1"/>
  <c r="E32" i="1" s="1"/>
  <c r="L32" i="1" s="1"/>
  <c r="I55" i="1" l="1"/>
  <c r="I37" i="1"/>
  <c r="K37" i="1" l="1"/>
  <c r="E37" i="1"/>
  <c r="L37" i="1" s="1"/>
  <c r="H54" i="1"/>
  <c r="H52" i="1"/>
  <c r="H44" i="1"/>
  <c r="H40" i="1"/>
  <c r="H34" i="1"/>
  <c r="H27" i="1"/>
  <c r="H21" i="1"/>
  <c r="H18" i="1"/>
  <c r="H16" i="1"/>
  <c r="H7" i="1"/>
  <c r="G54" i="1"/>
  <c r="G52" i="1"/>
  <c r="G44" i="1"/>
  <c r="G40" i="1"/>
  <c r="G34" i="1"/>
  <c r="G27" i="1"/>
  <c r="G21" i="1"/>
  <c r="G18" i="1"/>
  <c r="G16" i="1"/>
  <c r="G7" i="1"/>
  <c r="D54" i="1"/>
  <c r="D52" i="1"/>
  <c r="D44" i="1"/>
  <c r="D40" i="1"/>
  <c r="D34" i="1"/>
  <c r="D27" i="1"/>
  <c r="D21" i="1"/>
  <c r="D18" i="1"/>
  <c r="D16" i="1"/>
  <c r="D7" i="1"/>
  <c r="C54" i="1"/>
  <c r="C52" i="1"/>
  <c r="C44" i="1"/>
  <c r="C40" i="1"/>
  <c r="C34" i="1"/>
  <c r="C27" i="1"/>
  <c r="C21" i="1"/>
  <c r="C18" i="1"/>
  <c r="C16" i="1"/>
  <c r="C7" i="1"/>
  <c r="E55" i="1"/>
  <c r="E53" i="1"/>
  <c r="E50" i="1"/>
  <c r="E48" i="1"/>
  <c r="E47" i="1"/>
  <c r="E46" i="1"/>
  <c r="E45" i="1"/>
  <c r="E43" i="1"/>
  <c r="E42" i="1"/>
  <c r="E41" i="1"/>
  <c r="E39" i="1"/>
  <c r="E38" i="1"/>
  <c r="E36" i="1"/>
  <c r="E35" i="1"/>
  <c r="E31" i="1"/>
  <c r="E30" i="1"/>
  <c r="E29" i="1"/>
  <c r="E28" i="1"/>
  <c r="E26" i="1"/>
  <c r="E25" i="1"/>
  <c r="E24" i="1"/>
  <c r="E23" i="1"/>
  <c r="E22" i="1"/>
  <c r="E20" i="1"/>
  <c r="E19" i="1"/>
  <c r="E17" i="1"/>
  <c r="E15" i="1"/>
  <c r="E14" i="1"/>
  <c r="E12" i="1"/>
  <c r="E11" i="1"/>
  <c r="E10" i="1"/>
  <c r="E9" i="1"/>
  <c r="E8" i="1"/>
  <c r="I53" i="1"/>
  <c r="I50" i="1"/>
  <c r="I48" i="1"/>
  <c r="I47" i="1"/>
  <c r="I46" i="1"/>
  <c r="I45" i="1"/>
  <c r="I43" i="1"/>
  <c r="I42" i="1"/>
  <c r="I41" i="1"/>
  <c r="I39" i="1"/>
  <c r="I38" i="1"/>
  <c r="I36" i="1"/>
  <c r="I35" i="1"/>
  <c r="I31" i="1"/>
  <c r="I30" i="1"/>
  <c r="I29" i="1"/>
  <c r="I28" i="1"/>
  <c r="I26" i="1"/>
  <c r="I25" i="1"/>
  <c r="I24" i="1"/>
  <c r="I23" i="1"/>
  <c r="I22" i="1"/>
  <c r="I20" i="1"/>
  <c r="I19" i="1"/>
  <c r="I17" i="1"/>
  <c r="I15" i="1"/>
  <c r="I14" i="1"/>
  <c r="I12" i="1"/>
  <c r="I11" i="1"/>
  <c r="I10" i="1"/>
  <c r="I9" i="1"/>
  <c r="I8" i="1"/>
  <c r="K55" i="1"/>
  <c r="K53" i="1"/>
  <c r="K50" i="1"/>
  <c r="K48" i="1"/>
  <c r="K47" i="1"/>
  <c r="K46" i="1"/>
  <c r="K45" i="1"/>
  <c r="K43" i="1"/>
  <c r="K42" i="1"/>
  <c r="K41" i="1"/>
  <c r="K39" i="1"/>
  <c r="K38" i="1"/>
  <c r="K36" i="1"/>
  <c r="K35" i="1"/>
  <c r="K31" i="1"/>
  <c r="K30" i="1"/>
  <c r="K29" i="1"/>
  <c r="K28" i="1"/>
  <c r="K26" i="1"/>
  <c r="K25" i="1"/>
  <c r="K24" i="1"/>
  <c r="K23" i="1"/>
  <c r="K22" i="1"/>
  <c r="K20" i="1"/>
  <c r="K19" i="1"/>
  <c r="K17" i="1"/>
  <c r="K15" i="1"/>
  <c r="K14" i="1"/>
  <c r="K12" i="1"/>
  <c r="K11" i="1"/>
  <c r="K10" i="1"/>
  <c r="K9" i="1"/>
  <c r="K8" i="1"/>
  <c r="L25" i="1" l="1"/>
  <c r="L9" i="1"/>
  <c r="L20" i="1"/>
  <c r="J54" i="1"/>
  <c r="J37" i="1"/>
  <c r="L22" i="1"/>
  <c r="F28" i="1"/>
  <c r="F37" i="1"/>
  <c r="L55" i="1"/>
  <c r="L47" i="1"/>
  <c r="L43" i="1"/>
  <c r="L42" i="1"/>
  <c r="L30" i="1"/>
  <c r="L29" i="1"/>
  <c r="L17" i="1"/>
  <c r="L14" i="1"/>
  <c r="K54" i="1"/>
  <c r="L39" i="1"/>
  <c r="L11" i="1"/>
  <c r="L15" i="1"/>
  <c r="L10" i="1"/>
  <c r="L48" i="1"/>
  <c r="L53" i="1"/>
  <c r="L50" i="1"/>
  <c r="L46" i="1"/>
  <c r="L45" i="1"/>
  <c r="L41" i="1"/>
  <c r="L38" i="1"/>
  <c r="L35" i="1"/>
  <c r="L31" i="1"/>
  <c r="L28" i="1"/>
  <c r="L26" i="1"/>
  <c r="L24" i="1"/>
  <c r="E54" i="1"/>
  <c r="K16" i="1"/>
  <c r="K7" i="1"/>
  <c r="E27" i="1"/>
  <c r="E16" i="1"/>
  <c r="I54" i="1"/>
  <c r="I52" i="1"/>
  <c r="K52" i="1"/>
  <c r="E52" i="1"/>
  <c r="I49" i="1"/>
  <c r="K49" i="1"/>
  <c r="E49" i="1"/>
  <c r="I44" i="1"/>
  <c r="K44" i="1"/>
  <c r="E44" i="1"/>
  <c r="I40" i="1"/>
  <c r="K40" i="1"/>
  <c r="E40" i="1"/>
  <c r="I34" i="1"/>
  <c r="K34" i="1"/>
  <c r="E34" i="1"/>
  <c r="I27" i="1"/>
  <c r="K27" i="1"/>
  <c r="I21" i="1"/>
  <c r="K21" i="1"/>
  <c r="E21" i="1"/>
  <c r="I18" i="1"/>
  <c r="K18" i="1"/>
  <c r="E18" i="1"/>
  <c r="I16" i="1"/>
  <c r="I7" i="1"/>
  <c r="E7" i="1"/>
  <c r="L36" i="1"/>
  <c r="L23" i="1"/>
  <c r="L19" i="1"/>
  <c r="L12" i="1"/>
  <c r="L8" i="1"/>
  <c r="F47" i="1" l="1"/>
  <c r="L16" i="1"/>
  <c r="F17" i="1"/>
  <c r="F27" i="1"/>
  <c r="J24" i="1"/>
  <c r="J26" i="1"/>
  <c r="J41" i="1"/>
  <c r="J47" i="1"/>
  <c r="J19" i="1"/>
  <c r="J52" i="1"/>
  <c r="J38" i="1"/>
  <c r="J25" i="1"/>
  <c r="J50" i="1"/>
  <c r="J53" i="1"/>
  <c r="J40" i="1"/>
  <c r="J45" i="1"/>
  <c r="J55" i="1"/>
  <c r="J8" i="1"/>
  <c r="J9" i="1"/>
  <c r="J29" i="1"/>
  <c r="J31" i="1"/>
  <c r="J20" i="1"/>
  <c r="J18" i="1"/>
  <c r="J7" i="1"/>
  <c r="J15" i="1"/>
  <c r="J49" i="1"/>
  <c r="J30" i="1"/>
  <c r="J42" i="1"/>
  <c r="J23" i="1"/>
  <c r="J34" i="1"/>
  <c r="J12" i="1"/>
  <c r="J35" i="1"/>
  <c r="J28" i="1"/>
  <c r="J10" i="1"/>
  <c r="J22" i="1"/>
  <c r="J48" i="1"/>
  <c r="I6" i="1"/>
  <c r="J36" i="1"/>
  <c r="J21" i="1"/>
  <c r="J46" i="1"/>
  <c r="J27" i="1"/>
  <c r="J43" i="1"/>
  <c r="J16" i="1"/>
  <c r="J44" i="1"/>
  <c r="J17" i="1"/>
  <c r="J39" i="1"/>
  <c r="J14" i="1"/>
  <c r="J11" i="1"/>
  <c r="L54" i="1"/>
  <c r="F22" i="1"/>
  <c r="F45" i="1"/>
  <c r="F15" i="1"/>
  <c r="F35" i="1"/>
  <c r="F46" i="1"/>
  <c r="F53" i="1"/>
  <c r="F41" i="1"/>
  <c r="F16" i="1"/>
  <c r="F34" i="1"/>
  <c r="K6" i="1"/>
  <c r="F11" i="1"/>
  <c r="F20" i="1"/>
  <c r="F31" i="1"/>
  <c r="F9" i="1"/>
  <c r="F40" i="1"/>
  <c r="F10" i="1"/>
  <c r="F26" i="1"/>
  <c r="F50" i="1"/>
  <c r="F19" i="1"/>
  <c r="F43" i="1"/>
  <c r="F44" i="1"/>
  <c r="F25" i="1"/>
  <c r="F14" i="1"/>
  <c r="F49" i="1"/>
  <c r="F30" i="1"/>
  <c r="F55" i="1"/>
  <c r="F38" i="1"/>
  <c r="F8" i="1"/>
  <c r="F52" i="1"/>
  <c r="F48" i="1"/>
  <c r="F29" i="1"/>
  <c r="F18" i="1"/>
  <c r="F54" i="1"/>
  <c r="F36" i="1"/>
  <c r="F21" i="1"/>
  <c r="F7" i="1"/>
  <c r="F42" i="1"/>
  <c r="F23" i="1"/>
  <c r="F12" i="1"/>
  <c r="F39" i="1"/>
  <c r="F24" i="1"/>
  <c r="L27" i="1"/>
  <c r="L52" i="1"/>
  <c r="L49" i="1"/>
  <c r="L44" i="1"/>
  <c r="L40" i="1"/>
  <c r="L34" i="1"/>
  <c r="L21" i="1"/>
  <c r="L18" i="1"/>
  <c r="L7" i="1"/>
  <c r="E6" i="1"/>
  <c r="L6" i="1" l="1"/>
</calcChain>
</file>

<file path=xl/sharedStrings.xml><?xml version="1.0" encoding="utf-8"?>
<sst xmlns="http://schemas.openxmlformats.org/spreadsheetml/2006/main" count="110" uniqueCount="110">
  <si>
    <t>РзПр</t>
  </si>
  <si>
    <t>Код</t>
  </si>
  <si>
    <t>Сравнение с прошлым годом</t>
  </si>
  <si>
    <t>Годовые назначения, тыс.руб.</t>
  </si>
  <si>
    <t>Исполнено, тыс.руб.</t>
  </si>
  <si>
    <t>% исполнения</t>
  </si>
  <si>
    <t>Доля</t>
  </si>
  <si>
    <t>Назначено прошлый год, тыс.руб.</t>
  </si>
  <si>
    <t>Исполнено прошлый год, тыс.руб.</t>
  </si>
  <si>
    <t>% исполнения прошлый год</t>
  </si>
  <si>
    <t>Доля в прошлом году</t>
  </si>
  <si>
    <t>Темп роста к прошлому году</t>
  </si>
  <si>
    <t>Изменение % исполнения</t>
  </si>
  <si>
    <t xml:space="preserve">Расходы бюджета - Итого 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</si>
  <si>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</si>
  <si>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</si>
  <si>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</si>
  <si>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</si>
  <si>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</si>
  <si>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</si>
  <si>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</si>
  <si>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</si>
  <si>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</si>
  <si>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</si>
  <si>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</si>
  <si>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</si>
  <si>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</si>
  <si>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</si>
  <si>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</si>
  <si>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</si>
  <si>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</si>
  <si>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</si>
  <si>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</si>
  <si>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</si>
  <si>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</si>
  <si>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</si>
  <si>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</si>
  <si>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</si>
  <si>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</si>
  <si>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</si>
  <si>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НАЦИОНАЛЬНАЯ ЭКОНОМИКА</t>
  </si>
  <si>
    <t>0400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</si>
  <si>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</si>
  <si>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</si>
  <si>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</si>
  <si>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</si>
  <si>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</si>
  <si>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</si>
  <si>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</si>
  <si>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</si>
  <si>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</si>
  <si>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</si>
  <si>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</si>
  <si>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</si>
  <si>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</si>
  <si>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</si>
  <si>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</si>
  <si>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</si>
  <si>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</si>
  <si>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</si>
  <si>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</si>
  <si>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</si>
  <si>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</si>
  <si>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</si>
  <si>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</si>
  <si>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</si>
  <si>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</si>
  <si>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</si>
  <si>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</si>
  <si>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</si>
  <si>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</si>
  <si>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</si>
  <si>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</si>
  <si>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</si>
  <si>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</si>
  <si>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</si>
  <si>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Кинематография</t>
  </si>
  <si>
    <t>0802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</si>
  <si>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</si>
  <si>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</si>
  <si>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</si>
  <si>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</si>
  <si>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</si>
  <si>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</si>
  <si>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</si>
  <si>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</si>
  <si>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</si>
  <si>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</si>
  <si>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</si>
  <si>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</si>
  <si>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</si>
  <si>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</si>
  <si>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Массовый спорт</t>
  </si>
  <si>
    <t>1102</t>
  </si>
  <si>
    <t>СРЕДСТВА МАССОВОЙ ИНФОРМАЦИИ</t>
  </si>
  <si>
    <t>1200</t>
  </si>
  <si>
    <t>Периодическая печать и издательства</t>
  </si>
  <si>
    <t>1202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</si>
  <si>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</si>
  <si>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</si>
  <si>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</si>
  <si>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</si>
  <si>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 xml:space="preserve">Дополнительное образование </t>
  </si>
  <si>
    <t>Анализ исполнения расходов бюджета Тоншаевского муниципального округа)</t>
  </si>
  <si>
    <t>Обеспечение проведения выборов и референдумов</t>
  </si>
  <si>
    <t>Информация об исполнении за январь-май месяц 2024 года, 2023 года в разрезе разделов, подразделов классификации расходов</t>
  </si>
  <si>
    <t>за январь-май месяц 2024 года</t>
  </si>
  <si>
    <t>ОХРАНА ОКРУЖАЮЩЕЙ СРЕДЫ</t>
  </si>
  <si>
    <t>Охрана объектов растительного и животного мира и среды их обитания</t>
  </si>
  <si>
    <t>Спорт высших достижений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</si>
</sst>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\ \ 00"/>
    <numFmt numFmtId="165" formatCode="#,##0.00%"/>
  </numFmts>
  <fonts count="9" x14ac:knownFonts="1">
    <font>
      <sz val="10"/>
      <color rgb="FF000000"/>
      <name val="Arial"/>
      <family val="2"/>
    </font>
    <font>
      <b/>
      <sz val="10"/>
      <color indexed="9"/>
      <name val="Verdana"/>
      <family val="2"/>
    </font>
    <font>
      <sz val="10"/>
      <color indexed="9"/>
      <name val="Verdana"/>
      <family val="2"/>
    </font>
    <font>
      <sz val="8.5"/>
      <color indexed="9"/>
      <name val="Arial"/>
      <family val="2"/>
    </font>
    <font>
      <b/>
      <sz val="8.5"/>
      <color indexed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10"/>
      <color rgb="FF000000"/>
      <name val="Arial"/>
      <family val="2"/>
    </font>
    <font>
      <b/>
      <sz val="8.5"/>
      <color indexed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10"/>
      </patternFill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0" fontId="3" fillId="0" borderId="1" xfId="1" applyFont="1" applyFill="1" applyBorder="1" applyAlignment="1" applyProtection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4" fontId="3" fillId="0" borderId="1" xfId="1" applyNumberFormat="1" applyFont="1" applyFill="1" applyBorder="1" applyAlignment="1" applyProtection="1">
      <alignment horizontal="right" vertical="center" wrapText="1"/>
    </xf>
    <xf numFmtId="165" fontId="3" fillId="0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right" vertical="center" wrapText="1"/>
    </xf>
    <xf numFmtId="165" fontId="4" fillId="0" borderId="1" xfId="1" applyNumberFormat="1" applyFont="1" applyFill="1" applyBorder="1" applyAlignment="1" applyProtection="1">
      <alignment horizontal="right" vertical="center" wrapText="1"/>
    </xf>
    <xf numFmtId="0" fontId="0" fillId="0" borderId="0" xfId="1" applyFont="1" applyFill="1" applyAlignment="1" applyProtection="1">
      <alignment wrapText="1"/>
    </xf>
    <xf numFmtId="164" fontId="0" fillId="0" borderId="0" xfId="1" applyNumberFormat="1" applyFont="1" applyFill="1" applyAlignment="1" applyProtection="1">
      <alignment wrapText="1"/>
    </xf>
    <xf numFmtId="4" fontId="0" fillId="0" borderId="0" xfId="1" applyNumberFormat="1" applyFont="1" applyFill="1" applyAlignment="1" applyProtection="1">
      <alignment wrapText="1"/>
    </xf>
    <xf numFmtId="165" fontId="0" fillId="0" borderId="0" xfId="1" applyNumberFormat="1" applyFont="1" applyFill="1" applyAlignment="1" applyProtection="1">
      <alignment wrapText="1"/>
    </xf>
    <xf numFmtId="0" fontId="0" fillId="0" borderId="0" xfId="1" applyFont="1" applyFill="1" applyAlignment="1" applyProtection="1">
      <alignment vertical="center"/>
    </xf>
    <xf numFmtId="165" fontId="5" fillId="0" borderId="1" xfId="1" applyNumberFormat="1" applyFont="1" applyFill="1" applyBorder="1" applyAlignment="1" applyProtection="1">
      <alignment horizontal="right" vertical="center" wrapText="1"/>
    </xf>
    <xf numFmtId="165" fontId="6" fillId="0" borderId="1" xfId="1" applyNumberFormat="1" applyFont="1" applyFill="1" applyBorder="1" applyAlignment="1" applyProtection="1">
      <alignment horizontal="right" vertical="center" wrapText="1"/>
    </xf>
    <xf numFmtId="165" fontId="1" fillId="0" borderId="0" xfId="1" applyNumberFormat="1" applyFont="1" applyFill="1" applyAlignment="1" applyProtection="1">
      <alignment horizontal="left" wrapText="1"/>
    </xf>
    <xf numFmtId="0" fontId="0" fillId="0" borderId="0" xfId="1" applyFont="1" applyFill="1" applyProtection="1"/>
    <xf numFmtId="165" fontId="2" fillId="0" borderId="0" xfId="1" applyNumberFormat="1" applyFont="1" applyFill="1" applyAlignment="1" applyProtection="1">
      <alignment horizontal="left" wrapText="1"/>
    </xf>
    <xf numFmtId="0" fontId="1" fillId="2" borderId="1" xfId="1" applyFont="1" applyFill="1" applyBorder="1" applyAlignment="1" applyProtection="1">
      <alignment horizontal="center" vertical="center" wrapText="1"/>
    </xf>
    <xf numFmtId="164" fontId="1" fillId="2" borderId="1" xfId="1" applyNumberFormat="1" applyFont="1" applyFill="1" applyBorder="1" applyAlignment="1" applyProtection="1">
      <alignment horizontal="center" vertical="center" wrapText="1"/>
    </xf>
    <xf numFmtId="4" fontId="1" fillId="2" borderId="1" xfId="1" applyNumberFormat="1" applyFont="1" applyFill="1" applyBorder="1" applyAlignment="1" applyProtection="1">
      <alignment horizontal="center" vertical="center" wrapText="1"/>
    </xf>
    <xf numFmtId="165" fontId="1" fillId="2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8080"/>
      <rgbColor rgb="00000000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55"/>
  <sheetViews>
    <sheetView tabSelected="1" workbookViewId="0">
      <selection activeCell="H6" sqref="H6"/>
    </sheetView>
  </sheetViews>
  <sheetFormatPr defaultColWidth="9.85546875" defaultRowHeight="12.75" x14ac:dyDescent="0.2"/>
  <cols>
    <col min="1" max="1" width="38.140625" style="9" customWidth="1"/>
    <col min="2" max="2" width="10" style="10" customWidth="1"/>
    <col min="3" max="4" width="16.42578125" style="11" customWidth="1"/>
    <col min="5" max="6" width="13.5703125" style="12" customWidth="1"/>
    <col min="7" max="7" width="16.42578125" style="11" customWidth="1"/>
    <col min="8" max="8" width="13.5703125" style="11" customWidth="1"/>
    <col min="9" max="12" width="13.5703125" style="12" customWidth="1"/>
  </cols>
  <sheetData>
    <row r="1" spans="1:15" x14ac:dyDescent="0.2">
      <c r="A1" s="16" t="s">
        <v>103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  <c r="N1" s="17"/>
      <c r="O1" s="17"/>
    </row>
    <row r="2" spans="1:15" x14ac:dyDescent="0.2">
      <c r="A2" s="18" t="s">
        <v>105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7"/>
      <c r="N2" s="17"/>
      <c r="O2" s="17"/>
    </row>
    <row r="4" spans="1:15" s="13" customFormat="1" ht="20.100000000000001" customHeight="1" x14ac:dyDescent="0.2">
      <c r="A4" s="19" t="s">
        <v>0</v>
      </c>
      <c r="B4" s="20" t="s">
        <v>1</v>
      </c>
      <c r="C4" s="22" t="s">
        <v>106</v>
      </c>
      <c r="D4" s="22"/>
      <c r="E4" s="22"/>
      <c r="F4" s="22"/>
      <c r="G4" s="22" t="s">
        <v>2</v>
      </c>
      <c r="H4" s="22"/>
      <c r="I4" s="22"/>
      <c r="J4" s="22"/>
      <c r="K4" s="22"/>
      <c r="L4" s="22"/>
    </row>
    <row r="5" spans="1:15" s="13" customFormat="1" ht="83.1" customHeight="1" x14ac:dyDescent="0.2">
      <c r="A5" s="19"/>
      <c r="B5" s="20"/>
      <c r="C5" s="21" t="s">
        <v>3</v>
      </c>
      <c r="D5" s="21" t="s">
        <v>4</v>
      </c>
      <c r="E5" s="22" t="s">
        <v>5</v>
      </c>
      <c r="F5" s="22" t="s">
        <v>6</v>
      </c>
      <c r="G5" s="21" t="s">
        <v>7</v>
      </c>
      <c r="H5" s="21" t="s">
        <v>8</v>
      </c>
      <c r="I5" s="22" t="s">
        <v>9</v>
      </c>
      <c r="J5" s="22" t="s">
        <v>10</v>
      </c>
      <c r="K5" s="22" t="s">
        <v>11</v>
      </c>
      <c r="L5" s="22" t="s">
        <v>12</v>
      </c>
    </row>
    <row r="6" spans="1:15" s="13" customFormat="1" ht="21" customHeight="1" x14ac:dyDescent="0.2">
      <c r="A6" s="1" t="s">
        <v>13</v>
      </c>
      <c r="B6" s="2"/>
      <c r="C6" s="3">
        <f>(C7+C16+C18+C21+C27+C34+C40+C44+C49+C54+C52+C32)</f>
        <v>1045894.71</v>
      </c>
      <c r="D6" s="3">
        <f>(D7+D16+D18+D21+D27+D34+D40+D44+D49+D54+D52+D32)</f>
        <v>433383.33</v>
      </c>
      <c r="E6" s="4">
        <f t="shared" ref="E6:E34" si="0">(D6/C6)</f>
        <v>0.41436611721652178</v>
      </c>
      <c r="F6" s="4">
        <v>1</v>
      </c>
      <c r="G6" s="3">
        <f>(G7+G16+G18+G21+G27+G34+G40+G44+G49+G54+G52+G32)</f>
        <v>1120688.9400000002</v>
      </c>
      <c r="H6" s="3">
        <f>(H7+H16+H18+H21+H27+H34+H40+H44+H49+H54+H52+H32)</f>
        <v>380360.07</v>
      </c>
      <c r="I6" s="4">
        <f t="shared" ref="I6:I34" si="1">(H6/G6)</f>
        <v>0.3393984328961076</v>
      </c>
      <c r="J6" s="4">
        <v>1</v>
      </c>
      <c r="K6" s="4">
        <f t="shared" ref="K6:K34" si="2">(D6/H6)</f>
        <v>1.1394028032437791</v>
      </c>
      <c r="L6" s="14">
        <f t="shared" ref="L6:L34" si="3">(E6-I6)</f>
        <v>7.4967684320414174E-2</v>
      </c>
    </row>
    <row r="7" spans="1:15" s="13" customFormat="1" ht="21" customHeight="1" x14ac:dyDescent="0.2">
      <c r="A7" s="5" t="s">
        <v>14</v>
      </c>
      <c r="B7" s="6" t="s">
        <v>15</v>
      </c>
      <c r="C7" s="7">
        <f>SUM(C8:C15)</f>
        <v>123676.51000000001</v>
      </c>
      <c r="D7" s="7">
        <f>SUM(D8:D15)</f>
        <v>52051.39</v>
      </c>
      <c r="E7" s="8">
        <f t="shared" si="0"/>
        <v>0.42086722854647174</v>
      </c>
      <c r="F7" s="8">
        <f>(D7/D6)</f>
        <v>0.12010473499292185</v>
      </c>
      <c r="G7" s="7">
        <f>SUM(G8:G15)</f>
        <v>106103.76000000001</v>
      </c>
      <c r="H7" s="7">
        <f>SUM(H8:H15)</f>
        <v>37292.699999999997</v>
      </c>
      <c r="I7" s="8">
        <f t="shared" si="1"/>
        <v>0.35147387802279573</v>
      </c>
      <c r="J7" s="8">
        <f>(H7/H6)</f>
        <v>9.8045780673034363E-2</v>
      </c>
      <c r="K7" s="8">
        <f t="shared" si="2"/>
        <v>1.3957527880791685</v>
      </c>
      <c r="L7" s="15">
        <f t="shared" si="3"/>
        <v>6.9393350523676012E-2</v>
      </c>
    </row>
    <row r="8" spans="1:15" s="13" customFormat="1" ht="41.1" customHeight="1" x14ac:dyDescent="0.2">
      <c r="A8" s="1" t="s">
        <v>16</v>
      </c>
      <c r="B8" s="2" t="s">
        <v>17</v>
      </c>
      <c r="C8" s="3">
        <v>2227.19</v>
      </c>
      <c r="D8" s="3">
        <v>1331.46</v>
      </c>
      <c r="E8" s="4">
        <f t="shared" si="0"/>
        <v>0.59782057211104578</v>
      </c>
      <c r="F8" s="4">
        <f>(D8/D6)</f>
        <v>3.0722455337633776E-3</v>
      </c>
      <c r="G8" s="3">
        <v>2096.3000000000002</v>
      </c>
      <c r="H8" s="3">
        <v>955.59</v>
      </c>
      <c r="I8" s="4">
        <f t="shared" si="1"/>
        <v>0.45584601440633493</v>
      </c>
      <c r="J8" s="4">
        <f>(H8/H6)</f>
        <v>2.5123299614494233E-3</v>
      </c>
      <c r="K8" s="4">
        <f t="shared" si="2"/>
        <v>1.3933381471133017</v>
      </c>
      <c r="L8" s="14">
        <f t="shared" si="3"/>
        <v>0.14197455770471085</v>
      </c>
    </row>
    <row r="9" spans="1:15" s="13" customFormat="1" ht="60.95" customHeight="1" x14ac:dyDescent="0.2">
      <c r="A9" s="1" t="s">
        <v>18</v>
      </c>
      <c r="B9" s="2" t="s">
        <v>19</v>
      </c>
      <c r="C9" s="3">
        <v>2119.1</v>
      </c>
      <c r="D9" s="3">
        <v>721.97</v>
      </c>
      <c r="E9" s="4">
        <f t="shared" si="0"/>
        <v>0.34069652210844231</v>
      </c>
      <c r="F9" s="4">
        <f>(D9/D6)</f>
        <v>1.6658924098441905E-3</v>
      </c>
      <c r="G9" s="3">
        <v>2069.6</v>
      </c>
      <c r="H9" s="3">
        <v>599.59</v>
      </c>
      <c r="I9" s="4">
        <f t="shared" si="1"/>
        <v>0.28971298801700812</v>
      </c>
      <c r="J9" s="4">
        <f>(H9/H6)</f>
        <v>1.5763747230354648E-3</v>
      </c>
      <c r="K9" s="4">
        <f t="shared" si="2"/>
        <v>1.2041061391951167</v>
      </c>
      <c r="L9" s="14">
        <f>(E9-I9)</f>
        <v>5.0983534091434191E-2</v>
      </c>
    </row>
    <row r="10" spans="1:15" s="13" customFormat="1" ht="60.95" customHeight="1" x14ac:dyDescent="0.2">
      <c r="A10" s="1" t="s">
        <v>20</v>
      </c>
      <c r="B10" s="2" t="s">
        <v>21</v>
      </c>
      <c r="C10" s="3">
        <v>56180.82</v>
      </c>
      <c r="D10" s="3">
        <v>22835.32</v>
      </c>
      <c r="E10" s="4">
        <f t="shared" si="0"/>
        <v>0.406461137448688</v>
      </c>
      <c r="F10" s="4">
        <f>(D10/D6)</f>
        <v>5.2690813003813501E-2</v>
      </c>
      <c r="G10" s="3">
        <v>53809.35</v>
      </c>
      <c r="H10" s="3">
        <v>18180.2</v>
      </c>
      <c r="I10" s="4">
        <f t="shared" si="1"/>
        <v>0.33786321522188989</v>
      </c>
      <c r="J10" s="4">
        <f>(H10/H6)</f>
        <v>4.7797341082622055E-2</v>
      </c>
      <c r="K10" s="4">
        <f t="shared" si="2"/>
        <v>1.2560543888406068</v>
      </c>
      <c r="L10" s="14">
        <f t="shared" si="3"/>
        <v>6.8597922226798114E-2</v>
      </c>
    </row>
    <row r="11" spans="1:15" s="13" customFormat="1" ht="21" customHeight="1" x14ac:dyDescent="0.2">
      <c r="A11" s="1" t="s">
        <v>22</v>
      </c>
      <c r="B11" s="2" t="s">
        <v>23</v>
      </c>
      <c r="C11" s="3">
        <v>7.7</v>
      </c>
      <c r="D11" s="3"/>
      <c r="E11" s="4">
        <f t="shared" si="0"/>
        <v>0</v>
      </c>
      <c r="F11" s="4">
        <f>(D11/D6)</f>
        <v>0</v>
      </c>
      <c r="G11" s="3">
        <v>2.1</v>
      </c>
      <c r="H11" s="3"/>
      <c r="I11" s="4">
        <f t="shared" si="1"/>
        <v>0</v>
      </c>
      <c r="J11" s="4">
        <f>(H11/H6)</f>
        <v>0</v>
      </c>
      <c r="K11" s="4" t="e">
        <f t="shared" si="2"/>
        <v>#DIV/0!</v>
      </c>
      <c r="L11" s="14">
        <f t="shared" si="3"/>
        <v>0</v>
      </c>
    </row>
    <row r="12" spans="1:15" s="13" customFormat="1" ht="41.1" customHeight="1" x14ac:dyDescent="0.2">
      <c r="A12" s="1" t="s">
        <v>24</v>
      </c>
      <c r="B12" s="2" t="s">
        <v>25</v>
      </c>
      <c r="C12" s="3">
        <v>13859.99</v>
      </c>
      <c r="D12" s="3">
        <v>6883.76</v>
      </c>
      <c r="E12" s="4">
        <f t="shared" si="0"/>
        <v>0.49666413900731532</v>
      </c>
      <c r="F12" s="4">
        <f>(D12/D6)</f>
        <v>1.588376737979285E-2</v>
      </c>
      <c r="G12" s="3">
        <v>10773.28</v>
      </c>
      <c r="H12" s="3">
        <v>4186.3599999999997</v>
      </c>
      <c r="I12" s="4">
        <f t="shared" si="1"/>
        <v>0.38858731973920657</v>
      </c>
      <c r="J12" s="4">
        <f>(H12/H6)</f>
        <v>1.1006307786198481E-2</v>
      </c>
      <c r="K12" s="4">
        <f t="shared" si="2"/>
        <v>1.6443306356835057</v>
      </c>
      <c r="L12" s="14">
        <f t="shared" si="3"/>
        <v>0.10807681926810875</v>
      </c>
    </row>
    <row r="13" spans="1:15" s="13" customFormat="1" ht="41.1" customHeight="1" x14ac:dyDescent="0.2">
      <c r="A13" s="1" t="s">
        <v>104</v>
      </c>
      <c r="B13" s="2">
        <v>107</v>
      </c>
      <c r="C13" s="3">
        <v>300</v>
      </c>
      <c r="D13" s="3"/>
      <c r="E13" s="4"/>
      <c r="F13" s="4"/>
      <c r="G13" s="3">
        <v>400</v>
      </c>
      <c r="H13" s="3"/>
      <c r="I13" s="4"/>
      <c r="J13" s="4"/>
      <c r="K13" s="4"/>
      <c r="L13" s="14"/>
    </row>
    <row r="14" spans="1:15" s="13" customFormat="1" ht="21" customHeight="1" x14ac:dyDescent="0.2">
      <c r="A14" s="1" t="s">
        <v>26</v>
      </c>
      <c r="B14" s="2" t="s">
        <v>27</v>
      </c>
      <c r="C14" s="3">
        <v>1555</v>
      </c>
      <c r="D14" s="3"/>
      <c r="E14" s="4">
        <f t="shared" si="0"/>
        <v>0</v>
      </c>
      <c r="F14" s="4">
        <f>(D14/D6)</f>
        <v>0</v>
      </c>
      <c r="G14" s="3">
        <v>2653.64</v>
      </c>
      <c r="H14" s="3"/>
      <c r="I14" s="4">
        <f t="shared" si="1"/>
        <v>0</v>
      </c>
      <c r="J14" s="4">
        <f>(H14/H6)</f>
        <v>0</v>
      </c>
      <c r="K14" s="4" t="e">
        <f t="shared" si="2"/>
        <v>#DIV/0!</v>
      </c>
      <c r="L14" s="4">
        <f t="shared" si="3"/>
        <v>0</v>
      </c>
    </row>
    <row r="15" spans="1:15" s="13" customFormat="1" ht="21" customHeight="1" x14ac:dyDescent="0.2">
      <c r="A15" s="1" t="s">
        <v>28</v>
      </c>
      <c r="B15" s="2" t="s">
        <v>29</v>
      </c>
      <c r="C15" s="3">
        <v>47426.71</v>
      </c>
      <c r="D15" s="3">
        <v>20278.88</v>
      </c>
      <c r="E15" s="4">
        <f t="shared" si="0"/>
        <v>0.42758352835353752</v>
      </c>
      <c r="F15" s="4">
        <f>(D15/D6)</f>
        <v>4.6792016665707932E-2</v>
      </c>
      <c r="G15" s="3">
        <v>34299.49</v>
      </c>
      <c r="H15" s="3">
        <v>13370.96</v>
      </c>
      <c r="I15" s="4">
        <f t="shared" si="1"/>
        <v>0.3898297030072459</v>
      </c>
      <c r="J15" s="4">
        <f>(H15/H6)</f>
        <v>3.5153427119728943E-2</v>
      </c>
      <c r="K15" s="4">
        <f t="shared" si="2"/>
        <v>1.5166360530582697</v>
      </c>
      <c r="L15" s="14">
        <f t="shared" si="3"/>
        <v>3.7753825346291625E-2</v>
      </c>
    </row>
    <row r="16" spans="1:15" s="13" customFormat="1" ht="21" customHeight="1" x14ac:dyDescent="0.2">
      <c r="A16" s="5" t="s">
        <v>30</v>
      </c>
      <c r="B16" s="6" t="s">
        <v>31</v>
      </c>
      <c r="C16" s="7">
        <f>SUM(C17:C17)</f>
        <v>712.7</v>
      </c>
      <c r="D16" s="7">
        <f>SUM(D17:D17)</f>
        <v>278.79000000000002</v>
      </c>
      <c r="E16" s="8">
        <f t="shared" si="0"/>
        <v>0.39117440718394836</v>
      </c>
      <c r="F16" s="8">
        <f>(D16/D6)</f>
        <v>6.4328731795013896E-4</v>
      </c>
      <c r="G16" s="7">
        <f>SUM(G17:G17)</f>
        <v>596.20000000000005</v>
      </c>
      <c r="H16" s="7">
        <f>SUM(H17:H17)</f>
        <v>179.64</v>
      </c>
      <c r="I16" s="8">
        <f t="shared" si="1"/>
        <v>0.3013082858101308</v>
      </c>
      <c r="J16" s="8">
        <f>(H16/H6)</f>
        <v>4.7228932311427956E-4</v>
      </c>
      <c r="K16" s="8">
        <f t="shared" si="2"/>
        <v>1.5519372077488311</v>
      </c>
      <c r="L16" s="8">
        <f t="shared" si="3"/>
        <v>8.9866121373817553E-2</v>
      </c>
    </row>
    <row r="17" spans="1:12" s="13" customFormat="1" ht="21" customHeight="1" x14ac:dyDescent="0.2">
      <c r="A17" s="1" t="s">
        <v>32</v>
      </c>
      <c r="B17" s="2" t="s">
        <v>33</v>
      </c>
      <c r="C17" s="3">
        <v>712.7</v>
      </c>
      <c r="D17" s="3">
        <v>278.79000000000002</v>
      </c>
      <c r="E17" s="4">
        <f t="shared" si="0"/>
        <v>0.39117440718394836</v>
      </c>
      <c r="F17" s="4">
        <f>(D17/D6)</f>
        <v>6.4328731795013896E-4</v>
      </c>
      <c r="G17" s="3">
        <v>596.20000000000005</v>
      </c>
      <c r="H17" s="3">
        <v>179.64</v>
      </c>
      <c r="I17" s="4">
        <f t="shared" si="1"/>
        <v>0.3013082858101308</v>
      </c>
      <c r="J17" s="4">
        <f>(H17/H6)</f>
        <v>4.7228932311427956E-4</v>
      </c>
      <c r="K17" s="4">
        <f t="shared" si="2"/>
        <v>1.5519372077488311</v>
      </c>
      <c r="L17" s="4">
        <f t="shared" si="3"/>
        <v>8.9866121373817553E-2</v>
      </c>
    </row>
    <row r="18" spans="1:12" s="13" customFormat="1" ht="41.1" customHeight="1" x14ac:dyDescent="0.2">
      <c r="A18" s="5" t="s">
        <v>34</v>
      </c>
      <c r="B18" s="6" t="s">
        <v>35</v>
      </c>
      <c r="C18" s="7">
        <f>SUM(C19:C20)</f>
        <v>21111.82</v>
      </c>
      <c r="D18" s="7">
        <f>SUM(D19:D20)</f>
        <v>8561.31</v>
      </c>
      <c r="E18" s="8">
        <f t="shared" si="0"/>
        <v>0.40552211983618652</v>
      </c>
      <c r="F18" s="8">
        <f>(D18/D6)</f>
        <v>1.9754590006957579E-2</v>
      </c>
      <c r="G18" s="7">
        <f>SUM(G19:G20)</f>
        <v>17560.22</v>
      </c>
      <c r="H18" s="7">
        <f>SUM(H19:H20)</f>
        <v>7351.16</v>
      </c>
      <c r="I18" s="8">
        <f t="shared" si="1"/>
        <v>0.41862573475730941</v>
      </c>
      <c r="J18" s="8">
        <f>(H18/H6)</f>
        <v>1.9326844692188639E-2</v>
      </c>
      <c r="K18" s="8">
        <f t="shared" si="2"/>
        <v>1.1646202776160497</v>
      </c>
      <c r="L18" s="15">
        <f t="shared" si="3"/>
        <v>-1.3103614921122886E-2</v>
      </c>
    </row>
    <row r="19" spans="1:12" s="13" customFormat="1" ht="41.1" customHeight="1" x14ac:dyDescent="0.2">
      <c r="A19" s="1" t="s">
        <v>36</v>
      </c>
      <c r="B19" s="2" t="s">
        <v>37</v>
      </c>
      <c r="C19" s="3">
        <v>7028.05</v>
      </c>
      <c r="D19" s="3">
        <v>3109.72</v>
      </c>
      <c r="E19" s="4">
        <f t="shared" si="0"/>
        <v>0.44247266311423505</v>
      </c>
      <c r="F19" s="4">
        <f>(D19/D6)</f>
        <v>7.1754490418447789E-3</v>
      </c>
      <c r="G19" s="3">
        <v>6140.27</v>
      </c>
      <c r="H19" s="3">
        <v>2857.64</v>
      </c>
      <c r="I19" s="4">
        <f t="shared" si="1"/>
        <v>0.46539321560778268</v>
      </c>
      <c r="J19" s="4">
        <f>(H19/H6)</f>
        <v>7.5129863132057991E-3</v>
      </c>
      <c r="K19" s="4">
        <f t="shared" si="2"/>
        <v>1.0882126509987262</v>
      </c>
      <c r="L19" s="14">
        <f t="shared" si="3"/>
        <v>-2.292055249354763E-2</v>
      </c>
    </row>
    <row r="20" spans="1:12" s="13" customFormat="1" ht="21" customHeight="1" x14ac:dyDescent="0.2">
      <c r="A20" s="1" t="s">
        <v>38</v>
      </c>
      <c r="B20" s="2" t="s">
        <v>39</v>
      </c>
      <c r="C20" s="3">
        <v>14083.77</v>
      </c>
      <c r="D20" s="3">
        <v>5451.59</v>
      </c>
      <c r="E20" s="4">
        <f t="shared" si="0"/>
        <v>0.38708314606103339</v>
      </c>
      <c r="F20" s="4">
        <f>(D20/D6)</f>
        <v>1.2579140965112801E-2</v>
      </c>
      <c r="G20" s="3">
        <v>11419.95</v>
      </c>
      <c r="H20" s="3">
        <v>4493.5200000000004</v>
      </c>
      <c r="I20" s="4">
        <f t="shared" si="1"/>
        <v>0.39347983134777298</v>
      </c>
      <c r="J20" s="4">
        <f>(H20/H6)</f>
        <v>1.1813858378982842E-2</v>
      </c>
      <c r="K20" s="4">
        <f t="shared" si="2"/>
        <v>1.2132114689597464</v>
      </c>
      <c r="L20" s="4">
        <f t="shared" si="3"/>
        <v>-6.3966852867395896E-3</v>
      </c>
    </row>
    <row r="21" spans="1:12" s="13" customFormat="1" ht="21" customHeight="1" x14ac:dyDescent="0.2">
      <c r="A21" s="5" t="s">
        <v>40</v>
      </c>
      <c r="B21" s="6" t="s">
        <v>41</v>
      </c>
      <c r="C21" s="7">
        <f>SUM(C22:C26)</f>
        <v>80831.490000000005</v>
      </c>
      <c r="D21" s="7">
        <f>SUM(D22:D26)</f>
        <v>18476.559999999998</v>
      </c>
      <c r="E21" s="8">
        <f t="shared" si="0"/>
        <v>0.22858121259425004</v>
      </c>
      <c r="F21" s="8">
        <f>(D21/D6)</f>
        <v>4.263329648604619E-2</v>
      </c>
      <c r="G21" s="7">
        <f>SUM(G22:G26)</f>
        <v>73560.12</v>
      </c>
      <c r="H21" s="7">
        <f>SUM(H22:H26)</f>
        <v>16459.330000000002</v>
      </c>
      <c r="I21" s="8">
        <f t="shared" si="1"/>
        <v>0.22375344140276013</v>
      </c>
      <c r="J21" s="8">
        <f>(H21/H6)</f>
        <v>4.3273022849112427E-2</v>
      </c>
      <c r="K21" s="8">
        <f t="shared" si="2"/>
        <v>1.1225584516502187</v>
      </c>
      <c r="L21" s="15">
        <f t="shared" si="3"/>
        <v>4.8277711914899157E-3</v>
      </c>
    </row>
    <row r="22" spans="1:12" s="13" customFormat="1" ht="21" customHeight="1" x14ac:dyDescent="0.2">
      <c r="A22" s="1" t="s">
        <v>42</v>
      </c>
      <c r="B22" s="2" t="s">
        <v>43</v>
      </c>
      <c r="C22" s="3">
        <v>12023.54</v>
      </c>
      <c r="D22" s="3">
        <v>5288.99</v>
      </c>
      <c r="E22" s="4">
        <f t="shared" si="0"/>
        <v>0.43988625646024376</v>
      </c>
      <c r="F22" s="4">
        <f>(D22/D6)</f>
        <v>1.2203953483859196E-2</v>
      </c>
      <c r="G22" s="3">
        <v>14090.48</v>
      </c>
      <c r="H22" s="3">
        <v>2917.42</v>
      </c>
      <c r="I22" s="4">
        <f t="shared" si="1"/>
        <v>0.2070490146538656</v>
      </c>
      <c r="J22" s="4">
        <f>(H22/H6)</f>
        <v>7.6701531788023912E-3</v>
      </c>
      <c r="K22" s="4">
        <f t="shared" si="2"/>
        <v>1.8128997538921374</v>
      </c>
      <c r="L22" s="14">
        <f t="shared" si="3"/>
        <v>0.23283724180637816</v>
      </c>
    </row>
    <row r="23" spans="1:12" s="13" customFormat="1" ht="21" customHeight="1" x14ac:dyDescent="0.2">
      <c r="A23" s="1" t="s">
        <v>44</v>
      </c>
      <c r="B23" s="2" t="s">
        <v>45</v>
      </c>
      <c r="C23" s="3">
        <v>8828.17</v>
      </c>
      <c r="D23" s="3">
        <v>4557.8500000000004</v>
      </c>
      <c r="E23" s="4">
        <f t="shared" si="0"/>
        <v>0.51628480194649629</v>
      </c>
      <c r="F23" s="4">
        <f>(D23/D6)</f>
        <v>1.0516901976824998E-2</v>
      </c>
      <c r="G23" s="3">
        <v>9204.6200000000008</v>
      </c>
      <c r="H23" s="3">
        <v>3901.37</v>
      </c>
      <c r="I23" s="4">
        <f t="shared" si="1"/>
        <v>0.42384911055535152</v>
      </c>
      <c r="J23" s="4">
        <f>(H23/H6)</f>
        <v>1.0257044068795127E-2</v>
      </c>
      <c r="K23" s="4">
        <f t="shared" si="2"/>
        <v>1.1682690952152706</v>
      </c>
      <c r="L23" s="14">
        <f t="shared" si="3"/>
        <v>9.243569139114477E-2</v>
      </c>
    </row>
    <row r="24" spans="1:12" s="13" customFormat="1" ht="21" customHeight="1" x14ac:dyDescent="0.2">
      <c r="A24" s="1" t="s">
        <v>46</v>
      </c>
      <c r="B24" s="2" t="s">
        <v>47</v>
      </c>
      <c r="C24" s="3">
        <v>47819.49</v>
      </c>
      <c r="D24" s="3">
        <v>5043.46</v>
      </c>
      <c r="E24" s="4">
        <f t="shared" si="0"/>
        <v>0.10546871160692012</v>
      </c>
      <c r="F24" s="4">
        <f>(D24/D6)</f>
        <v>1.1637411157461917E-2</v>
      </c>
      <c r="G24" s="3">
        <v>40393.300000000003</v>
      </c>
      <c r="H24" s="3">
        <v>6312.57</v>
      </c>
      <c r="I24" s="4">
        <f t="shared" si="1"/>
        <v>0.15627765000631291</v>
      </c>
      <c r="J24" s="4">
        <f>(H24/H6)</f>
        <v>1.6596300447625851E-2</v>
      </c>
      <c r="K24" s="4">
        <f t="shared" si="2"/>
        <v>0.79895510069591313</v>
      </c>
      <c r="L24" s="4">
        <f t="shared" si="3"/>
        <v>-5.0808938399392795E-2</v>
      </c>
    </row>
    <row r="25" spans="1:12" s="13" customFormat="1" ht="21" customHeight="1" x14ac:dyDescent="0.2">
      <c r="A25" s="1" t="s">
        <v>48</v>
      </c>
      <c r="B25" s="2" t="s">
        <v>49</v>
      </c>
      <c r="C25" s="3">
        <v>780.94</v>
      </c>
      <c r="D25" s="3">
        <v>190.93</v>
      </c>
      <c r="E25" s="4">
        <f t="shared" si="0"/>
        <v>0.24448741260532178</v>
      </c>
      <c r="F25" s="4">
        <f>(D25/D6)</f>
        <v>4.4055686221248982E-4</v>
      </c>
      <c r="G25" s="3">
        <v>502.2</v>
      </c>
      <c r="H25" s="3">
        <v>118.97</v>
      </c>
      <c r="I25" s="4">
        <f t="shared" si="1"/>
        <v>0.23689765033851057</v>
      </c>
      <c r="J25" s="4">
        <f>(H25/H6)</f>
        <v>3.1278256942165355E-4</v>
      </c>
      <c r="K25" s="4">
        <f t="shared" si="2"/>
        <v>1.6048583676557115</v>
      </c>
      <c r="L25" s="4">
        <f t="shared" si="3"/>
        <v>7.5897622668112119E-3</v>
      </c>
    </row>
    <row r="26" spans="1:12" s="13" customFormat="1" ht="21" customHeight="1" x14ac:dyDescent="0.2">
      <c r="A26" s="1" t="s">
        <v>50</v>
      </c>
      <c r="B26" s="2" t="s">
        <v>51</v>
      </c>
      <c r="C26" s="3">
        <v>11379.35</v>
      </c>
      <c r="D26" s="3">
        <v>3395.33</v>
      </c>
      <c r="E26" s="4">
        <f t="shared" si="0"/>
        <v>0.2983764450517824</v>
      </c>
      <c r="F26" s="4">
        <f>(D26/D6)</f>
        <v>7.8344730056875977E-3</v>
      </c>
      <c r="G26" s="3">
        <v>9369.52</v>
      </c>
      <c r="H26" s="3">
        <v>3209</v>
      </c>
      <c r="I26" s="4">
        <f t="shared" si="1"/>
        <v>0.34249353221936663</v>
      </c>
      <c r="J26" s="4">
        <f>(H26/H6)</f>
        <v>8.4367425844673969E-3</v>
      </c>
      <c r="K26" s="4">
        <f t="shared" si="2"/>
        <v>1.0580648177002181</v>
      </c>
      <c r="L26" s="4">
        <f t="shared" si="3"/>
        <v>-4.4117087167584224E-2</v>
      </c>
    </row>
    <row r="27" spans="1:12" s="13" customFormat="1" ht="21" customHeight="1" x14ac:dyDescent="0.2">
      <c r="A27" s="5" t="s">
        <v>52</v>
      </c>
      <c r="B27" s="6" t="s">
        <v>53</v>
      </c>
      <c r="C27" s="7">
        <f>SUM(C28:C31)</f>
        <v>92765.97</v>
      </c>
      <c r="D27" s="7">
        <f>SUM(D28:D31)</f>
        <v>17956.660000000003</v>
      </c>
      <c r="E27" s="8">
        <f t="shared" si="0"/>
        <v>0.19356947380596573</v>
      </c>
      <c r="F27" s="8">
        <f>(D27/D6)</f>
        <v>4.1433665664989933E-2</v>
      </c>
      <c r="G27" s="7">
        <f>SUM(G28:G31)</f>
        <v>348592.43</v>
      </c>
      <c r="H27" s="7">
        <f>SUM(H28:H31)</f>
        <v>75711.31</v>
      </c>
      <c r="I27" s="8">
        <f t="shared" si="1"/>
        <v>0.21719149208145455</v>
      </c>
      <c r="J27" s="8">
        <f>(H27/H6)</f>
        <v>0.19905167753281777</v>
      </c>
      <c r="K27" s="8">
        <f t="shared" si="2"/>
        <v>0.23717275529904322</v>
      </c>
      <c r="L27" s="8">
        <f t="shared" si="3"/>
        <v>-2.3622018275488821E-2</v>
      </c>
    </row>
    <row r="28" spans="1:12" s="13" customFormat="1" ht="21" customHeight="1" x14ac:dyDescent="0.2">
      <c r="A28" s="1" t="s">
        <v>54</v>
      </c>
      <c r="B28" s="2" t="s">
        <v>55</v>
      </c>
      <c r="C28" s="3">
        <v>23551.7</v>
      </c>
      <c r="D28" s="3">
        <v>5069.42</v>
      </c>
      <c r="E28" s="4">
        <f t="shared" si="0"/>
        <v>0.21524645779285573</v>
      </c>
      <c r="F28" s="4">
        <f>(D28/D6)</f>
        <v>1.1697311938601792E-2</v>
      </c>
      <c r="G28" s="3">
        <v>247870.21</v>
      </c>
      <c r="H28" s="3">
        <v>56698.48</v>
      </c>
      <c r="I28" s="4">
        <f t="shared" si="1"/>
        <v>0.22874261493545353</v>
      </c>
      <c r="J28" s="4">
        <f>(H28/H6)</f>
        <v>0.14906527911828391</v>
      </c>
      <c r="K28" s="4">
        <f t="shared" si="2"/>
        <v>8.9410157027137227E-2</v>
      </c>
      <c r="L28" s="4">
        <f t="shared" si="3"/>
        <v>-1.3496157142597803E-2</v>
      </c>
    </row>
    <row r="29" spans="1:12" s="13" customFormat="1" ht="21" customHeight="1" x14ac:dyDescent="0.2">
      <c r="A29" s="1" t="s">
        <v>56</v>
      </c>
      <c r="B29" s="2" t="s">
        <v>57</v>
      </c>
      <c r="C29" s="3">
        <v>16273.54</v>
      </c>
      <c r="D29" s="3">
        <v>1229.3800000000001</v>
      </c>
      <c r="E29" s="4">
        <f t="shared" si="0"/>
        <v>7.5544718604556846E-2</v>
      </c>
      <c r="F29" s="4">
        <f>(D29/D6)</f>
        <v>2.8367034791116678E-3</v>
      </c>
      <c r="G29" s="3">
        <v>23834.61</v>
      </c>
      <c r="H29" s="3">
        <v>8108.07</v>
      </c>
      <c r="I29" s="4">
        <f t="shared" si="1"/>
        <v>0.34018051900156954</v>
      </c>
      <c r="J29" s="4">
        <f>(H29/H6)</f>
        <v>2.1316827499795129E-2</v>
      </c>
      <c r="K29" s="4">
        <f t="shared" si="2"/>
        <v>0.15162424596728941</v>
      </c>
      <c r="L29" s="4">
        <f t="shared" si="3"/>
        <v>-0.26463580039701268</v>
      </c>
    </row>
    <row r="30" spans="1:12" s="13" customFormat="1" ht="21" customHeight="1" x14ac:dyDescent="0.2">
      <c r="A30" s="1" t="s">
        <v>58</v>
      </c>
      <c r="B30" s="2" t="s">
        <v>59</v>
      </c>
      <c r="C30" s="3">
        <v>42721.23</v>
      </c>
      <c r="D30" s="3">
        <v>8306.44</v>
      </c>
      <c r="E30" s="4">
        <f t="shared" si="0"/>
        <v>0.1944335404200675</v>
      </c>
      <c r="F30" s="4">
        <f>(D30/D6)</f>
        <v>1.9166496320936019E-2</v>
      </c>
      <c r="G30" s="3">
        <v>69411.53</v>
      </c>
      <c r="H30" s="3">
        <v>8384.42</v>
      </c>
      <c r="I30" s="4">
        <f t="shared" si="1"/>
        <v>0.12079289996921261</v>
      </c>
      <c r="J30" s="4">
        <f>(H30/H6)</f>
        <v>2.2043375899052704E-2</v>
      </c>
      <c r="K30" s="4">
        <f t="shared" si="2"/>
        <v>0.99069941629832481</v>
      </c>
      <c r="L30" s="14">
        <f t="shared" si="3"/>
        <v>7.3640640450854888E-2</v>
      </c>
    </row>
    <row r="31" spans="1:12" s="13" customFormat="1" ht="21" customHeight="1" x14ac:dyDescent="0.2">
      <c r="A31" s="1" t="s">
        <v>60</v>
      </c>
      <c r="B31" s="2" t="s">
        <v>61</v>
      </c>
      <c r="C31" s="3">
        <v>10219.5</v>
      </c>
      <c r="D31" s="3">
        <v>3351.42</v>
      </c>
      <c r="E31" s="4">
        <f t="shared" si="0"/>
        <v>0.32794363716424485</v>
      </c>
      <c r="F31" s="4">
        <f>(D31/D6)</f>
        <v>7.7331539263404527E-3</v>
      </c>
      <c r="G31" s="3">
        <v>7476.08</v>
      </c>
      <c r="H31" s="3">
        <v>2520.34</v>
      </c>
      <c r="I31" s="4">
        <f t="shared" si="1"/>
        <v>0.33712052305486301</v>
      </c>
      <c r="J31" s="4">
        <f>(H31/H6)</f>
        <v>6.626195015686058E-3</v>
      </c>
      <c r="K31" s="4">
        <f t="shared" si="2"/>
        <v>1.3297491608275074</v>
      </c>
      <c r="L31" s="14">
        <f t="shared" si="3"/>
        <v>-9.1768858906181583E-3</v>
      </c>
    </row>
    <row r="32" spans="1:12" s="13" customFormat="1" ht="21" customHeight="1" x14ac:dyDescent="0.2">
      <c r="A32" s="23" t="s">
        <v>107</v>
      </c>
      <c r="B32" s="24">
        <v>600</v>
      </c>
      <c r="C32" s="7">
        <f>SUM(C33:C33)</f>
        <v>500</v>
      </c>
      <c r="D32" s="7">
        <f>SUM(D33:D33)</f>
        <v>0</v>
      </c>
      <c r="E32" s="4">
        <f t="shared" si="0"/>
        <v>0</v>
      </c>
      <c r="F32" s="4">
        <f t="shared" ref="F32:F33" si="4">(D32/D7)</f>
        <v>0</v>
      </c>
      <c r="G32" s="7">
        <f>SUM(G33:G33)</f>
        <v>0</v>
      </c>
      <c r="H32" s="7">
        <f>SUM(H33:H33)</f>
        <v>0</v>
      </c>
      <c r="I32" s="4" t="e">
        <f t="shared" si="1"/>
        <v>#DIV/0!</v>
      </c>
      <c r="J32" s="4">
        <f t="shared" ref="J32:J33" si="5">(H32/H7)</f>
        <v>0</v>
      </c>
      <c r="K32" s="4" t="e">
        <f t="shared" si="2"/>
        <v>#DIV/0!</v>
      </c>
      <c r="L32" s="14" t="e">
        <f t="shared" si="3"/>
        <v>#DIV/0!</v>
      </c>
    </row>
    <row r="33" spans="1:12" s="13" customFormat="1" ht="21" customHeight="1" x14ac:dyDescent="0.2">
      <c r="A33" s="1" t="s">
        <v>108</v>
      </c>
      <c r="B33" s="2">
        <v>603</v>
      </c>
      <c r="C33" s="3">
        <v>500</v>
      </c>
      <c r="D33" s="3"/>
      <c r="E33" s="4">
        <f t="shared" si="0"/>
        <v>0</v>
      </c>
      <c r="F33" s="4">
        <f t="shared" si="4"/>
        <v>0</v>
      </c>
      <c r="G33" s="3"/>
      <c r="H33" s="3"/>
      <c r="I33" s="4" t="e">
        <f t="shared" si="1"/>
        <v>#DIV/0!</v>
      </c>
      <c r="J33" s="4">
        <f t="shared" si="5"/>
        <v>0</v>
      </c>
      <c r="K33" s="4" t="e">
        <f t="shared" si="2"/>
        <v>#DIV/0!</v>
      </c>
      <c r="L33" s="14" t="e">
        <f t="shared" si="3"/>
        <v>#DIV/0!</v>
      </c>
    </row>
    <row r="34" spans="1:12" s="13" customFormat="1" ht="21" customHeight="1" x14ac:dyDescent="0.2">
      <c r="A34" s="5" t="s">
        <v>62</v>
      </c>
      <c r="B34" s="6" t="s">
        <v>63</v>
      </c>
      <c r="C34" s="7">
        <f>SUM(C35:C39)</f>
        <v>577275.34</v>
      </c>
      <c r="D34" s="7">
        <f>SUM(D35:D39)</f>
        <v>274243.05000000005</v>
      </c>
      <c r="E34" s="8">
        <f t="shared" si="0"/>
        <v>0.47506455065272674</v>
      </c>
      <c r="F34" s="8">
        <f>(D34/D6)</f>
        <v>0.63279556691762928</v>
      </c>
      <c r="G34" s="7">
        <f>SUM(G35:G39)</f>
        <v>443378.82999999996</v>
      </c>
      <c r="H34" s="7">
        <f>SUM(H35:H39)</f>
        <v>185951.48</v>
      </c>
      <c r="I34" s="8">
        <f t="shared" si="1"/>
        <v>0.41939638841123744</v>
      </c>
      <c r="J34" s="8">
        <f>(H34/H6)</f>
        <v>0.48888275785625973</v>
      </c>
      <c r="K34" s="8">
        <f t="shared" si="2"/>
        <v>1.474809719180509</v>
      </c>
      <c r="L34" s="15">
        <f t="shared" si="3"/>
        <v>5.5668162241489294E-2</v>
      </c>
    </row>
    <row r="35" spans="1:12" s="13" customFormat="1" ht="21" customHeight="1" x14ac:dyDescent="0.2">
      <c r="A35" s="1" t="s">
        <v>64</v>
      </c>
      <c r="B35" s="2" t="s">
        <v>65</v>
      </c>
      <c r="C35" s="3">
        <v>154497.91</v>
      </c>
      <c r="D35" s="3">
        <v>64429.82</v>
      </c>
      <c r="E35" s="4">
        <f t="shared" ref="E35:E55" si="6">(D35/C35)</f>
        <v>0.41702713001101438</v>
      </c>
      <c r="F35" s="4">
        <f>(D35/D6)</f>
        <v>0.14866704725352495</v>
      </c>
      <c r="G35" s="3">
        <v>133461.18</v>
      </c>
      <c r="H35" s="3">
        <v>56412.49</v>
      </c>
      <c r="I35" s="4">
        <f t="shared" ref="I35:I54" si="7">(H35/G35)</f>
        <v>0.42268838024660055</v>
      </c>
      <c r="J35" s="4">
        <f>(H35/H6)</f>
        <v>0.14831338631313218</v>
      </c>
      <c r="K35" s="4">
        <f t="shared" ref="K35:K55" si="8">(D35/H35)</f>
        <v>1.1421197681577253</v>
      </c>
      <c r="L35" s="14">
        <f t="shared" ref="L35:L55" si="9">(E35-I35)</f>
        <v>-5.6612502355861682E-3</v>
      </c>
    </row>
    <row r="36" spans="1:12" s="13" customFormat="1" ht="21" customHeight="1" x14ac:dyDescent="0.2">
      <c r="A36" s="1" t="s">
        <v>66</v>
      </c>
      <c r="B36" s="2" t="s">
        <v>67</v>
      </c>
      <c r="C36" s="3">
        <v>338412.29</v>
      </c>
      <c r="D36" s="3">
        <v>182586.45</v>
      </c>
      <c r="E36" s="4">
        <f t="shared" si="6"/>
        <v>0.53953847243550179</v>
      </c>
      <c r="F36" s="4">
        <f>(D36/D6)</f>
        <v>0.42130473730957768</v>
      </c>
      <c r="G36" s="3">
        <v>240897.06</v>
      </c>
      <c r="H36" s="3">
        <v>100946.45</v>
      </c>
      <c r="I36" s="4">
        <f t="shared" si="7"/>
        <v>0.4190439268955794</v>
      </c>
      <c r="J36" s="4">
        <f>(H36/H6)</f>
        <v>0.26539707493481107</v>
      </c>
      <c r="K36" s="4">
        <f t="shared" si="8"/>
        <v>1.8087456270131343</v>
      </c>
      <c r="L36" s="14">
        <f t="shared" si="9"/>
        <v>0.12049454553992239</v>
      </c>
    </row>
    <row r="37" spans="1:12" s="13" customFormat="1" ht="21" customHeight="1" x14ac:dyDescent="0.2">
      <c r="A37" s="1" t="s">
        <v>102</v>
      </c>
      <c r="B37" s="2">
        <v>703</v>
      </c>
      <c r="C37" s="3">
        <v>21151.66</v>
      </c>
      <c r="D37" s="3">
        <v>8580.92</v>
      </c>
      <c r="E37" s="4">
        <f t="shared" si="6"/>
        <v>0.40568541665287738</v>
      </c>
      <c r="F37" s="4">
        <f>(D37/D7)</f>
        <v>0.16485477140956276</v>
      </c>
      <c r="G37" s="3">
        <v>22901.439999999999</v>
      </c>
      <c r="H37" s="3">
        <v>11042.69</v>
      </c>
      <c r="I37" s="4">
        <f t="shared" si="7"/>
        <v>0.48218321642656536</v>
      </c>
      <c r="J37" s="4">
        <f>(H37/H7)</f>
        <v>0.296108621794614</v>
      </c>
      <c r="K37" s="4">
        <f t="shared" si="8"/>
        <v>0.77706790646119739</v>
      </c>
      <c r="L37" s="14">
        <f t="shared" si="9"/>
        <v>-7.649779977368798E-2</v>
      </c>
    </row>
    <row r="38" spans="1:12" s="13" customFormat="1" ht="21" customHeight="1" x14ac:dyDescent="0.2">
      <c r="A38" s="1" t="s">
        <v>68</v>
      </c>
      <c r="B38" s="2" t="s">
        <v>69</v>
      </c>
      <c r="C38" s="3"/>
      <c r="D38" s="3"/>
      <c r="E38" s="4" t="e">
        <f t="shared" si="6"/>
        <v>#DIV/0!</v>
      </c>
      <c r="F38" s="4">
        <f>(D38/D6)</f>
        <v>0</v>
      </c>
      <c r="G38" s="3">
        <v>9501.0400000000009</v>
      </c>
      <c r="H38" s="3">
        <v>3374.48</v>
      </c>
      <c r="I38" s="4">
        <f t="shared" si="7"/>
        <v>0.35516953933464124</v>
      </c>
      <c r="J38" s="4">
        <f>(H38/H6)</f>
        <v>8.871804025064987E-3</v>
      </c>
      <c r="K38" s="4">
        <f t="shared" si="8"/>
        <v>0</v>
      </c>
      <c r="L38" s="4" t="e">
        <f t="shared" si="9"/>
        <v>#DIV/0!</v>
      </c>
    </row>
    <row r="39" spans="1:12" s="13" customFormat="1" ht="21" customHeight="1" x14ac:dyDescent="0.2">
      <c r="A39" s="1" t="s">
        <v>70</v>
      </c>
      <c r="B39" s="2" t="s">
        <v>71</v>
      </c>
      <c r="C39" s="3">
        <v>63213.48</v>
      </c>
      <c r="D39" s="3">
        <v>18645.86</v>
      </c>
      <c r="E39" s="4">
        <f t="shared" si="6"/>
        <v>0.29496651663537587</v>
      </c>
      <c r="F39" s="4">
        <f>(D39/D6)</f>
        <v>4.3023943722062405E-2</v>
      </c>
      <c r="G39" s="3">
        <v>36618.11</v>
      </c>
      <c r="H39" s="3">
        <v>14175.37</v>
      </c>
      <c r="I39" s="4">
        <f t="shared" si="7"/>
        <v>0.38711364404115889</v>
      </c>
      <c r="J39" s="4">
        <f>(H39/H6)</f>
        <v>3.7268291595382239E-2</v>
      </c>
      <c r="K39" s="4">
        <f t="shared" si="8"/>
        <v>1.3153702513585184</v>
      </c>
      <c r="L39" s="14">
        <f t="shared" si="9"/>
        <v>-9.2147127405783014E-2</v>
      </c>
    </row>
    <row r="40" spans="1:12" s="13" customFormat="1" ht="21" customHeight="1" x14ac:dyDescent="0.2">
      <c r="A40" s="5" t="s">
        <v>72</v>
      </c>
      <c r="B40" s="6" t="s">
        <v>73</v>
      </c>
      <c r="C40" s="7">
        <f>SUM(C41:C43)</f>
        <v>107631.15</v>
      </c>
      <c r="D40" s="7">
        <f>SUM(D41:D43)</f>
        <v>46626.86</v>
      </c>
      <c r="E40" s="8">
        <f t="shared" si="6"/>
        <v>0.43320971670376096</v>
      </c>
      <c r="F40" s="8">
        <f>(D40/D6)</f>
        <v>0.10758803297764129</v>
      </c>
      <c r="G40" s="7">
        <f>SUM(G41:G43)</f>
        <v>97784.639999999985</v>
      </c>
      <c r="H40" s="7">
        <f>SUM(H41:H43)</f>
        <v>41054.399999999994</v>
      </c>
      <c r="I40" s="8">
        <f t="shared" si="7"/>
        <v>0.41984507996347892</v>
      </c>
      <c r="J40" s="8">
        <f>(H40/H6)</f>
        <v>0.10793562005601691</v>
      </c>
      <c r="K40" s="8">
        <f t="shared" si="8"/>
        <v>1.1357335632721464</v>
      </c>
      <c r="L40" s="15">
        <f t="shared" si="9"/>
        <v>1.3364636740282043E-2</v>
      </c>
    </row>
    <row r="41" spans="1:12" s="13" customFormat="1" ht="21" customHeight="1" x14ac:dyDescent="0.2">
      <c r="A41" s="1" t="s">
        <v>74</v>
      </c>
      <c r="B41" s="2" t="s">
        <v>75</v>
      </c>
      <c r="C41" s="3">
        <v>76813.929999999993</v>
      </c>
      <c r="D41" s="3">
        <v>31739.759999999998</v>
      </c>
      <c r="E41" s="4">
        <f t="shared" si="6"/>
        <v>0.41320317812146834</v>
      </c>
      <c r="F41" s="4">
        <f>(D41/D6)</f>
        <v>7.323715012296389E-2</v>
      </c>
      <c r="G41" s="3">
        <v>72876.62</v>
      </c>
      <c r="H41" s="3">
        <v>30156.92</v>
      </c>
      <c r="I41" s="4">
        <f t="shared" si="7"/>
        <v>0.4138078851626214</v>
      </c>
      <c r="J41" s="4">
        <f>(H41/H6)</f>
        <v>7.9285188900086165E-2</v>
      </c>
      <c r="K41" s="4">
        <f t="shared" si="8"/>
        <v>1.0524867924177934</v>
      </c>
      <c r="L41" s="14">
        <f t="shared" si="9"/>
        <v>-6.0470704115306306E-4</v>
      </c>
    </row>
    <row r="42" spans="1:12" s="13" customFormat="1" ht="21" customHeight="1" x14ac:dyDescent="0.2">
      <c r="A42" s="1" t="s">
        <v>76</v>
      </c>
      <c r="B42" s="2" t="s">
        <v>77</v>
      </c>
      <c r="C42" s="3">
        <v>451</v>
      </c>
      <c r="D42" s="3">
        <v>176.23</v>
      </c>
      <c r="E42" s="4">
        <f t="shared" si="6"/>
        <v>0.39075388026607538</v>
      </c>
      <c r="F42" s="4">
        <f>(D42/D6)</f>
        <v>4.0663769877812326E-4</v>
      </c>
      <c r="G42" s="3">
        <v>243.79</v>
      </c>
      <c r="H42" s="3">
        <v>112.41</v>
      </c>
      <c r="I42" s="4">
        <f t="shared" si="7"/>
        <v>0.46109356413306535</v>
      </c>
      <c r="J42" s="4">
        <f>(H42/H6)</f>
        <v>2.9553575379245248E-4</v>
      </c>
      <c r="K42" s="4">
        <f t="shared" si="8"/>
        <v>1.5677430833555732</v>
      </c>
      <c r="L42" s="14">
        <f t="shared" si="9"/>
        <v>-7.0339683866989966E-2</v>
      </c>
    </row>
    <row r="43" spans="1:12" s="13" customFormat="1" ht="21" customHeight="1" x14ac:dyDescent="0.2">
      <c r="A43" s="1" t="s">
        <v>78</v>
      </c>
      <c r="B43" s="2" t="s">
        <v>79</v>
      </c>
      <c r="C43" s="3">
        <v>30366.22</v>
      </c>
      <c r="D43" s="3">
        <v>14710.87</v>
      </c>
      <c r="E43" s="4">
        <f t="shared" si="6"/>
        <v>0.48444850890232632</v>
      </c>
      <c r="F43" s="4">
        <f>(D43/D6)</f>
        <v>3.3944245155899284E-2</v>
      </c>
      <c r="G43" s="3">
        <v>24664.23</v>
      </c>
      <c r="H43" s="3">
        <v>10785.07</v>
      </c>
      <c r="I43" s="4">
        <f t="shared" si="7"/>
        <v>0.43727576332202545</v>
      </c>
      <c r="J43" s="4">
        <f>(H43/H6)</f>
        <v>2.8354895402138293E-2</v>
      </c>
      <c r="K43" s="4">
        <f t="shared" si="8"/>
        <v>1.3640032007209968</v>
      </c>
      <c r="L43" s="14">
        <f t="shared" si="9"/>
        <v>4.7172745580300879E-2</v>
      </c>
    </row>
    <row r="44" spans="1:12" s="13" customFormat="1" ht="21" customHeight="1" x14ac:dyDescent="0.2">
      <c r="A44" s="5" t="s">
        <v>80</v>
      </c>
      <c r="B44" s="6" t="s">
        <v>81</v>
      </c>
      <c r="C44" s="7">
        <f>SUM(C45:C48)</f>
        <v>33216.839999999997</v>
      </c>
      <c r="D44" s="7">
        <f>SUM(D45:D48)</f>
        <v>11496.769999999999</v>
      </c>
      <c r="E44" s="8">
        <f t="shared" si="6"/>
        <v>0.34611269464524619</v>
      </c>
      <c r="F44" s="8">
        <f>(D44/D6)</f>
        <v>2.6527946979409658E-2</v>
      </c>
      <c r="G44" s="7">
        <f>SUM(G45:G48)</f>
        <v>27545.08</v>
      </c>
      <c r="H44" s="7">
        <f>SUM(H45:H48)</f>
        <v>13212.869999999999</v>
      </c>
      <c r="I44" s="8">
        <f t="shared" si="7"/>
        <v>0.47968167091908964</v>
      </c>
      <c r="J44" s="8">
        <f>(H44/H6)</f>
        <v>3.473779463759169E-2</v>
      </c>
      <c r="K44" s="8">
        <f t="shared" si="8"/>
        <v>0.87011905816071755</v>
      </c>
      <c r="L44" s="8">
        <f t="shared" si="9"/>
        <v>-0.13356897627384345</v>
      </c>
    </row>
    <row r="45" spans="1:12" s="13" customFormat="1" ht="21" customHeight="1" x14ac:dyDescent="0.2">
      <c r="A45" s="1" t="s">
        <v>82</v>
      </c>
      <c r="B45" s="2" t="s">
        <v>83</v>
      </c>
      <c r="C45" s="3">
        <v>8453.6</v>
      </c>
      <c r="D45" s="3">
        <v>2169.21</v>
      </c>
      <c r="E45" s="4">
        <f t="shared" si="6"/>
        <v>0.25660192107504493</v>
      </c>
      <c r="F45" s="4">
        <f>(D45/D6)</f>
        <v>5.0052917356096733E-3</v>
      </c>
      <c r="G45" s="3">
        <v>5000</v>
      </c>
      <c r="H45" s="3">
        <v>2003.34</v>
      </c>
      <c r="I45" s="4">
        <f t="shared" si="7"/>
        <v>0.40066799999999997</v>
      </c>
      <c r="J45" s="4">
        <f>(H45/H6)</f>
        <v>5.2669566497871344E-3</v>
      </c>
      <c r="K45" s="4">
        <f t="shared" si="8"/>
        <v>1.0827967294617988</v>
      </c>
      <c r="L45" s="4">
        <f t="shared" si="9"/>
        <v>-0.14406607892495504</v>
      </c>
    </row>
    <row r="46" spans="1:12" s="13" customFormat="1" ht="21" customHeight="1" x14ac:dyDescent="0.2">
      <c r="A46" s="1" t="s">
        <v>84</v>
      </c>
      <c r="B46" s="2" t="s">
        <v>85</v>
      </c>
      <c r="C46" s="3">
        <v>6026.54</v>
      </c>
      <c r="D46" s="3">
        <v>998.01</v>
      </c>
      <c r="E46" s="4">
        <f t="shared" si="6"/>
        <v>0.16560248500798136</v>
      </c>
      <c r="F46" s="4">
        <f>(D46/D6)</f>
        <v>2.3028343060634104E-3</v>
      </c>
      <c r="G46" s="3">
        <v>487</v>
      </c>
      <c r="H46" s="3">
        <v>207.11</v>
      </c>
      <c r="I46" s="4">
        <f t="shared" si="7"/>
        <v>0.42527720739219715</v>
      </c>
      <c r="J46" s="4">
        <f>(H46/H6)</f>
        <v>5.445103635615589E-4</v>
      </c>
      <c r="K46" s="4">
        <f t="shared" si="8"/>
        <v>4.8187436627878899</v>
      </c>
      <c r="L46" s="4">
        <f t="shared" si="9"/>
        <v>-0.25967472238421579</v>
      </c>
    </row>
    <row r="47" spans="1:12" s="13" customFormat="1" ht="21" customHeight="1" x14ac:dyDescent="0.2">
      <c r="A47" s="1" t="s">
        <v>86</v>
      </c>
      <c r="B47" s="2" t="s">
        <v>87</v>
      </c>
      <c r="C47" s="3">
        <v>17895.2</v>
      </c>
      <c r="D47" s="3">
        <v>8003.92</v>
      </c>
      <c r="E47" s="4">
        <f t="shared" si="6"/>
        <v>0.44726630604854933</v>
      </c>
      <c r="F47" s="4">
        <f>(D47/D6)</f>
        <v>1.8468453782013259E-2</v>
      </c>
      <c r="G47" s="3">
        <v>21368.080000000002</v>
      </c>
      <c r="H47" s="3">
        <v>10726.92</v>
      </c>
      <c r="I47" s="4">
        <f t="shared" si="7"/>
        <v>0.50200673153601072</v>
      </c>
      <c r="J47" s="4">
        <f>(H47/H6)</f>
        <v>2.820201394957152E-2</v>
      </c>
      <c r="K47" s="4">
        <f t="shared" si="8"/>
        <v>0.74615267010474584</v>
      </c>
      <c r="L47" s="14">
        <f t="shared" si="9"/>
        <v>-5.4740425487461386E-2</v>
      </c>
    </row>
    <row r="48" spans="1:12" s="13" customFormat="1" ht="21" customHeight="1" x14ac:dyDescent="0.2">
      <c r="A48" s="1" t="s">
        <v>88</v>
      </c>
      <c r="B48" s="2" t="s">
        <v>89</v>
      </c>
      <c r="C48" s="3">
        <v>841.5</v>
      </c>
      <c r="D48" s="3">
        <v>325.63</v>
      </c>
      <c r="E48" s="4">
        <f t="shared" si="6"/>
        <v>0.3869637551990493</v>
      </c>
      <c r="F48" s="4">
        <f>(D48/D6)</f>
        <v>7.5136715572331767E-4</v>
      </c>
      <c r="G48" s="3">
        <v>690</v>
      </c>
      <c r="H48" s="3">
        <v>275.5</v>
      </c>
      <c r="I48" s="4">
        <f t="shared" si="7"/>
        <v>0.39927536231884059</v>
      </c>
      <c r="J48" s="4">
        <f>(H48/H6)</f>
        <v>7.2431367467147643E-4</v>
      </c>
      <c r="K48" s="4">
        <f t="shared" si="8"/>
        <v>1.1819600725952812</v>
      </c>
      <c r="L48" s="14">
        <f t="shared" si="9"/>
        <v>-1.231160711979129E-2</v>
      </c>
    </row>
    <row r="49" spans="1:12" s="13" customFormat="1" ht="21" customHeight="1" x14ac:dyDescent="0.2">
      <c r="A49" s="5" t="s">
        <v>90</v>
      </c>
      <c r="B49" s="6" t="s">
        <v>91</v>
      </c>
      <c r="C49" s="7">
        <f>SUM(C50:C51)</f>
        <v>4303.3899999999994</v>
      </c>
      <c r="D49" s="7">
        <f>SUM(D50:D51)</f>
        <v>2465.5100000000002</v>
      </c>
      <c r="E49" s="8">
        <f t="shared" si="6"/>
        <v>0.57292274230316109</v>
      </c>
      <c r="F49" s="8">
        <f>(D49/D6)</f>
        <v>5.6889820842901369E-3</v>
      </c>
      <c r="G49" s="7">
        <f>SUM(G50:G51)</f>
        <v>2195.0300000000002</v>
      </c>
      <c r="H49" s="7">
        <f>SUM(H50:H51)</f>
        <v>1897.16</v>
      </c>
      <c r="I49" s="8">
        <f t="shared" si="7"/>
        <v>0.86429798225992349</v>
      </c>
      <c r="J49" s="8">
        <f>(H49/H6)</f>
        <v>4.9878001126669267E-3</v>
      </c>
      <c r="K49" s="8">
        <f t="shared" si="8"/>
        <v>1.2995793712707415</v>
      </c>
      <c r="L49" s="15">
        <f t="shared" si="9"/>
        <v>-0.2913752399567624</v>
      </c>
    </row>
    <row r="50" spans="1:12" s="13" customFormat="1" ht="21" customHeight="1" x14ac:dyDescent="0.2">
      <c r="A50" s="1" t="s">
        <v>92</v>
      </c>
      <c r="B50" s="2" t="s">
        <v>93</v>
      </c>
      <c r="C50" s="3">
        <v>2386.91</v>
      </c>
      <c r="D50" s="3">
        <v>1816.5</v>
      </c>
      <c r="E50" s="4">
        <f t="shared" si="6"/>
        <v>0.76102576133997513</v>
      </c>
      <c r="F50" s="4">
        <f>(D50/D6)</f>
        <v>4.1914394815324345E-3</v>
      </c>
      <c r="G50" s="3">
        <v>2195.0300000000002</v>
      </c>
      <c r="H50" s="3">
        <v>1897.16</v>
      </c>
      <c r="I50" s="4">
        <f t="shared" si="7"/>
        <v>0.86429798225992349</v>
      </c>
      <c r="J50" s="4">
        <f>(H50/H6)</f>
        <v>4.9878001126669267E-3</v>
      </c>
      <c r="K50" s="4">
        <f t="shared" si="8"/>
        <v>0.95748381791730797</v>
      </c>
      <c r="L50" s="4">
        <f t="shared" si="9"/>
        <v>-0.10327222091994837</v>
      </c>
    </row>
    <row r="51" spans="1:12" s="13" customFormat="1" ht="21" customHeight="1" x14ac:dyDescent="0.2">
      <c r="A51" s="25" t="s">
        <v>109</v>
      </c>
      <c r="B51" s="2">
        <v>1103</v>
      </c>
      <c r="C51" s="3">
        <v>1916.48</v>
      </c>
      <c r="D51" s="3">
        <v>649.01</v>
      </c>
      <c r="E51" s="4">
        <f t="shared" si="6"/>
        <v>0.33864689430622807</v>
      </c>
      <c r="F51" s="4">
        <f>(D51/D7)</f>
        <v>1.2468639166024193E-2</v>
      </c>
      <c r="G51" s="3"/>
      <c r="H51" s="3"/>
      <c r="I51" s="4" t="e">
        <f t="shared" si="7"/>
        <v>#DIV/0!</v>
      </c>
      <c r="J51" s="4">
        <f>(H51/H7)</f>
        <v>0</v>
      </c>
      <c r="K51" s="4" t="e">
        <f t="shared" ref="K51" si="10">(D51/H51)</f>
        <v>#DIV/0!</v>
      </c>
      <c r="L51" s="4" t="e">
        <f t="shared" ref="L51" si="11">(E51-I51)</f>
        <v>#DIV/0!</v>
      </c>
    </row>
    <row r="52" spans="1:12" s="13" customFormat="1" ht="21" customHeight="1" x14ac:dyDescent="0.2">
      <c r="A52" s="5" t="s">
        <v>94</v>
      </c>
      <c r="B52" s="6" t="s">
        <v>95</v>
      </c>
      <c r="C52" s="7">
        <f>SUM(C53:C53)</f>
        <v>3856.3</v>
      </c>
      <c r="D52" s="7">
        <f>SUM(D53:D53)</f>
        <v>1220.95</v>
      </c>
      <c r="E52" s="8">
        <f t="shared" si="6"/>
        <v>0.31661177812929492</v>
      </c>
      <c r="F52" s="8">
        <f>(D52/D6)</f>
        <v>2.8172518772237964E-3</v>
      </c>
      <c r="G52" s="7">
        <f>SUM(G53:G53)</f>
        <v>3367.83</v>
      </c>
      <c r="H52" s="7">
        <f>SUM(H53:H53)</f>
        <v>1248.28</v>
      </c>
      <c r="I52" s="8">
        <f t="shared" si="7"/>
        <v>0.3706481621697057</v>
      </c>
      <c r="J52" s="8">
        <f>(H52/H6)</f>
        <v>3.281837654515102E-3</v>
      </c>
      <c r="K52" s="8">
        <f t="shared" si="8"/>
        <v>0.97810587368218671</v>
      </c>
      <c r="L52" s="15">
        <f t="shared" si="9"/>
        <v>-5.4036384040410779E-2</v>
      </c>
    </row>
    <row r="53" spans="1:12" s="13" customFormat="1" ht="21" customHeight="1" x14ac:dyDescent="0.2">
      <c r="A53" s="1" t="s">
        <v>96</v>
      </c>
      <c r="B53" s="2" t="s">
        <v>97</v>
      </c>
      <c r="C53" s="3">
        <v>3856.3</v>
      </c>
      <c r="D53" s="3">
        <v>1220.95</v>
      </c>
      <c r="E53" s="4">
        <f t="shared" si="6"/>
        <v>0.31661177812929492</v>
      </c>
      <c r="F53" s="4">
        <f>(D53/D6)</f>
        <v>2.8172518772237964E-3</v>
      </c>
      <c r="G53" s="3">
        <v>3367.83</v>
      </c>
      <c r="H53" s="3">
        <v>1248.28</v>
      </c>
      <c r="I53" s="4">
        <f t="shared" si="7"/>
        <v>0.3706481621697057</v>
      </c>
      <c r="J53" s="4">
        <f>(H53/H6)</f>
        <v>3.281837654515102E-3</v>
      </c>
      <c r="K53" s="4">
        <f t="shared" si="8"/>
        <v>0.97810587368218671</v>
      </c>
      <c r="L53" s="4">
        <f t="shared" si="9"/>
        <v>-5.4036384040410779E-2</v>
      </c>
    </row>
    <row r="54" spans="1:12" s="13" customFormat="1" ht="41.1" customHeight="1" x14ac:dyDescent="0.2">
      <c r="A54" s="5" t="s">
        <v>98</v>
      </c>
      <c r="B54" s="6" t="s">
        <v>99</v>
      </c>
      <c r="C54" s="7">
        <f>SUM(C55:C55)</f>
        <v>13.2</v>
      </c>
      <c r="D54" s="7">
        <f>SUM(D55:D55)</f>
        <v>5.48</v>
      </c>
      <c r="E54" s="8">
        <f t="shared" si="6"/>
        <v>0.41515151515151522</v>
      </c>
      <c r="F54" s="8">
        <f>(D54/D6)</f>
        <v>1.2644694940158405E-5</v>
      </c>
      <c r="G54" s="7">
        <f>SUM(G55:G55)</f>
        <v>4.8</v>
      </c>
      <c r="H54" s="7">
        <f>SUM(H55:H55)</f>
        <v>1.74</v>
      </c>
      <c r="I54" s="8">
        <f t="shared" si="7"/>
        <v>0.36249999999999999</v>
      </c>
      <c r="J54" s="8">
        <f>(H54/H6)</f>
        <v>4.5746126821356407E-6</v>
      </c>
      <c r="K54" s="8">
        <f t="shared" si="8"/>
        <v>3.1494252873563222</v>
      </c>
      <c r="L54" s="8">
        <f t="shared" si="9"/>
        <v>5.2651515151515227E-2</v>
      </c>
    </row>
    <row r="55" spans="1:12" s="13" customFormat="1" ht="21" customHeight="1" x14ac:dyDescent="0.2">
      <c r="A55" s="1" t="s">
        <v>100</v>
      </c>
      <c r="B55" s="2" t="s">
        <v>101</v>
      </c>
      <c r="C55" s="3">
        <v>13.2</v>
      </c>
      <c r="D55" s="3">
        <v>5.48</v>
      </c>
      <c r="E55" s="4">
        <f t="shared" si="6"/>
        <v>0.41515151515151522</v>
      </c>
      <c r="F55" s="4">
        <f>(D55/D6)</f>
        <v>1.2644694940158405E-5</v>
      </c>
      <c r="G55" s="3">
        <v>4.8</v>
      </c>
      <c r="H55" s="3">
        <v>1.74</v>
      </c>
      <c r="I55" s="4">
        <f>(H55/G55)</f>
        <v>0.36249999999999999</v>
      </c>
      <c r="J55" s="4">
        <f>(H55/H6)</f>
        <v>4.5746126821356407E-6</v>
      </c>
      <c r="K55" s="4">
        <f t="shared" si="8"/>
        <v>3.1494252873563222</v>
      </c>
      <c r="L55" s="4">
        <f t="shared" si="9"/>
        <v>5.2651515151515227E-2</v>
      </c>
    </row>
  </sheetData>
  <mergeCells count="16">
    <mergeCell ref="A1:O1"/>
    <mergeCell ref="A2:O2"/>
    <mergeCell ref="A4:A5"/>
    <mergeCell ref="B4:B5"/>
    <mergeCell ref="C5"/>
    <mergeCell ref="D5"/>
    <mergeCell ref="E5"/>
    <mergeCell ref="F5"/>
    <mergeCell ref="C4:F4"/>
    <mergeCell ref="G5"/>
    <mergeCell ref="L5"/>
    <mergeCell ref="G4:L4"/>
    <mergeCell ref="H5"/>
    <mergeCell ref="I5"/>
    <mergeCell ref="J5"/>
    <mergeCell ref="K5"/>
  </mergeCells>
  <phoneticPr fontId="0" type="noConversion"/>
  <pageMargins left="0.4" right="0.27999999999999997" top="0.76" bottom="0.44000000000000006" header="0.3" footer="0.3"/>
  <pageSetup paperSize="9" scale="70" orientation="landscape" r:id="rId1"/>
  <headerFooter>
    <oddHeader>&amp;C&amp;"-,Bold"&amp;16Анализ исполнения расходов (Консолидированный бюджет субъекта)&amp;"-,Regular"
Информация об исполнении за 1 месяц 2017 года в разрезе разделов, подразделов классификации расходов</oddHeader>
    <evenHeader>&amp;C&amp;"-,Bold"&amp;16Анализ исполнения расходов (Консолидированный бюджет субъекта)&amp;"-,Regular"
Информация об исполнении за 1 месяц 2017 года в разрезе разделов, подразделов классификации расходов</evenHeader>
    <firstHeader>&amp;C&amp;"-,Bold"&amp;16Анализ исполнения расходов (Консолидированный бюджет субъекта)&amp;"-,Regular"
Информация об исполнении за 1 месяц 2017 года в разрезе разделов, подразделов классификации расходов</firstHeader>
  </headerFooter>
  <colBreaks count="1" manualBreakCount="1">
    <brk id="2" max="163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</vt:lpstr>
      <vt:lpstr>Таблица!Заголовки_для_печати</vt:lpstr>
      <vt:lpstr>Таблица!Область_печати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</dc:creator>
  <cp:lastModifiedBy>FO</cp:lastModifiedBy>
  <cp:lastPrinted>2021-07-19T12:50:48Z</cp:lastPrinted>
  <dcterms:created xsi:type="dcterms:W3CDTF">2017-03-10T06:35:34Z</dcterms:created>
  <dcterms:modified xsi:type="dcterms:W3CDTF">2024-07-04T13:24:10Z</dcterms:modified>
</cp:coreProperties>
</file>