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на сайт\2024\март\"/>
    </mc:Choice>
  </mc:AlternateContent>
  <bookViews>
    <workbookView xWindow="1005" yWindow="1005" windowWidth="15000" windowHeight="10005"/>
  </bookViews>
  <sheets>
    <sheet name="Таблица" sheetId="1" r:id="rId1"/>
  </sheets>
  <definedNames>
    <definedName name="_xlnm.Print_Titles" localSheetId="0">Таблица!A:B,Таблица!4:5</definedName>
    <definedName name="_xlnm.Print_Area" localSheetId="0">Таблица!$C$6:$L$55</definedName>
  </definedNames>
  <calcPr calcId="162913"/>
</workbook>
</file>

<file path=xl/calcChain.xml><?xml version="1.0" encoding="utf-8"?>
<calcChain xmlns="http://schemas.openxmlformats.org/spreadsheetml/2006/main">
  <c r="K51" i="1" l="1"/>
  <c r="I51" i="1"/>
  <c r="H49" i="1"/>
  <c r="G49" i="1"/>
  <c r="D49" i="1"/>
  <c r="C49" i="1"/>
  <c r="E51" i="1" l="1"/>
  <c r="L51" i="1" s="1"/>
  <c r="I37" i="1" l="1"/>
  <c r="K33" i="1"/>
  <c r="J33" i="1"/>
  <c r="I33" i="1"/>
  <c r="H54" i="1"/>
  <c r="G54" i="1"/>
  <c r="D54" i="1"/>
  <c r="C54" i="1"/>
  <c r="H52" i="1"/>
  <c r="G52" i="1"/>
  <c r="D52" i="1"/>
  <c r="C52" i="1"/>
  <c r="H44" i="1"/>
  <c r="G44" i="1"/>
  <c r="D44" i="1"/>
  <c r="C44" i="1"/>
  <c r="H40" i="1"/>
  <c r="G40" i="1"/>
  <c r="D40" i="1"/>
  <c r="C40" i="1"/>
  <c r="H34" i="1"/>
  <c r="G34" i="1"/>
  <c r="D34" i="1"/>
  <c r="C34" i="1"/>
  <c r="E33" i="1"/>
  <c r="H32" i="1"/>
  <c r="G32" i="1"/>
  <c r="D32" i="1"/>
  <c r="C32" i="1"/>
  <c r="H27" i="1"/>
  <c r="G27" i="1"/>
  <c r="D27" i="1"/>
  <c r="C27" i="1"/>
  <c r="H18" i="1"/>
  <c r="G18" i="1"/>
  <c r="D18" i="1"/>
  <c r="C18" i="1"/>
  <c r="H16" i="1"/>
  <c r="G16" i="1"/>
  <c r="D16" i="1"/>
  <c r="C16" i="1"/>
  <c r="H21" i="1"/>
  <c r="G21" i="1"/>
  <c r="D21" i="1"/>
  <c r="C21" i="1"/>
  <c r="H7" i="1"/>
  <c r="G7" i="1"/>
  <c r="D7" i="1"/>
  <c r="F51" i="1" s="1"/>
  <c r="C7" i="1"/>
  <c r="J37" i="1" l="1"/>
  <c r="J51" i="1"/>
  <c r="L33" i="1"/>
  <c r="G6" i="1"/>
  <c r="H6" i="1"/>
  <c r="C6" i="1"/>
  <c r="D6" i="1"/>
  <c r="K32" i="1"/>
  <c r="J32" i="1"/>
  <c r="I32" i="1"/>
  <c r="E32" i="1"/>
  <c r="L32" i="1" s="1"/>
  <c r="F32" i="1" l="1"/>
  <c r="F33" i="1"/>
  <c r="K37" i="1" l="1"/>
  <c r="F37" i="1"/>
  <c r="E37" i="1"/>
  <c r="L37" i="1" s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6" i="1"/>
  <c r="E35" i="1"/>
  <c r="E34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6" i="1"/>
  <c r="E7" i="1"/>
  <c r="F55" i="1"/>
  <c r="F54" i="1"/>
  <c r="F53" i="1"/>
  <c r="F52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4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9" i="1"/>
  <c r="F8" i="1"/>
  <c r="F7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4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2" i="1"/>
  <c r="I11" i="1"/>
  <c r="I10" i="1"/>
  <c r="I9" i="1"/>
  <c r="I8" i="1"/>
  <c r="I6" i="1"/>
  <c r="I7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6" i="1"/>
  <c r="K35" i="1"/>
  <c r="K34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2" i="1"/>
  <c r="K11" i="1"/>
  <c r="K10" i="1"/>
  <c r="K9" i="1"/>
  <c r="K8" i="1"/>
  <c r="K6" i="1"/>
  <c r="K7" i="1"/>
  <c r="J55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2" i="1"/>
  <c r="J11" i="1"/>
  <c r="J10" i="1"/>
  <c r="J9" i="1"/>
  <c r="J8" i="1"/>
  <c r="J7" i="1"/>
  <c r="L14" i="1" l="1"/>
  <c r="L18" i="1"/>
  <c r="L54" i="1"/>
  <c r="L26" i="1"/>
  <c r="L11" i="1"/>
  <c r="L15" i="1"/>
  <c r="L55" i="1"/>
  <c r="L50" i="1"/>
  <c r="L46" i="1"/>
  <c r="L42" i="1"/>
  <c r="L38" i="1"/>
  <c r="L30" i="1"/>
  <c r="L40" i="1"/>
  <c r="L6" i="1"/>
  <c r="L17" i="1"/>
  <c r="L20" i="1"/>
  <c r="L7" i="1"/>
  <c r="L10" i="1"/>
  <c r="L22" i="1"/>
  <c r="L25" i="1"/>
  <c r="L29" i="1"/>
  <c r="L35" i="1"/>
  <c r="L44" i="1"/>
  <c r="L48" i="1"/>
  <c r="L53" i="1"/>
  <c r="L52" i="1"/>
  <c r="L47" i="1"/>
  <c r="L43" i="1"/>
  <c r="L39" i="1"/>
  <c r="L34" i="1"/>
  <c r="L9" i="1"/>
  <c r="L12" i="1"/>
  <c r="L19" i="1"/>
  <c r="L27" i="1"/>
  <c r="L45" i="1"/>
  <c r="L8" i="1"/>
  <c r="L16" i="1"/>
  <c r="L23" i="1"/>
  <c r="L31" i="1"/>
  <c r="L21" i="1"/>
  <c r="L36" i="1"/>
  <c r="L41" i="1"/>
  <c r="L49" i="1"/>
  <c r="L24" i="1"/>
  <c r="L28" i="1"/>
</calcChain>
</file>

<file path=xl/sharedStrings.xml><?xml version="1.0" encoding="utf-8"?>
<sst xmlns="http://schemas.openxmlformats.org/spreadsheetml/2006/main" count="110" uniqueCount="110">
  <si>
    <t>РзПр</t>
  </si>
  <si>
    <t>Код</t>
  </si>
  <si>
    <t>Сравнение с прошлым годом</t>
  </si>
  <si>
    <t>Годовые назначения, тыс.руб.</t>
  </si>
  <si>
    <t>Исполнено, тыс.руб.</t>
  </si>
  <si>
    <t>% исполнения</t>
  </si>
  <si>
    <t>Доля</t>
  </si>
  <si>
    <t>Назначено прошлый год, тыс.руб.</t>
  </si>
  <si>
    <t>Исполнено прошлый год, тыс.руб.</t>
  </si>
  <si>
    <t>% исполнения прошлый год</t>
  </si>
  <si>
    <t>Доля в прошлом году</t>
  </si>
  <si>
    <t>Темп роста к прошлому году</t>
  </si>
  <si>
    <t>Изменение % исполнения</t>
  </si>
  <si>
    <t xml:space="preserve">Расходы бюджета - Итого 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</si>
  <si>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</si>
  <si>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</si>
  <si>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</si>
  <si>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</si>
  <si>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</si>
  <si>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</si>
  <si>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</si>
  <si>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</si>
  <si>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</si>
  <si>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</si>
  <si>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</si>
  <si>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</si>
  <si>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</si>
  <si>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</si>
  <si>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</si>
  <si>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</si>
  <si>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</si>
  <si>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</si>
  <si>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</si>
  <si>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</si>
  <si>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</si>
  <si>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</si>
  <si>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</si>
  <si>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</si>
  <si>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</si>
  <si>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</si>
  <si>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</si>
  <si>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</si>
  <si>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</si>
  <si>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</si>
  <si>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</si>
  <si>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</si>
  <si>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</si>
  <si>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</si>
  <si>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</si>
  <si>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</si>
  <si>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</si>
  <si>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</si>
  <si>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</si>
  <si>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</si>
  <si>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</si>
  <si>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</si>
  <si>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</si>
  <si>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</si>
  <si>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</si>
  <si>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</si>
  <si>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</si>
  <si>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</si>
  <si>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</si>
  <si>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</si>
  <si>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</si>
  <si>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</si>
  <si>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</si>
  <si>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</si>
  <si>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</si>
  <si>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</si>
  <si>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</si>
  <si>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</si>
  <si>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</si>
  <si>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</si>
  <si>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</si>
  <si>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</si>
  <si>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Кинематография</t>
  </si>
  <si>
    <t>0802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</si>
  <si>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</si>
  <si>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</si>
  <si>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</si>
  <si>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</si>
  <si>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</si>
  <si>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</si>
  <si>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</si>
  <si>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</si>
  <si>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</si>
  <si>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</si>
  <si>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</si>
  <si>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</si>
  <si>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</si>
  <si>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</si>
  <si>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Массовый спорт</t>
  </si>
  <si>
    <t>1102</t>
  </si>
  <si>
    <t>СРЕДСТВА МАССОВОЙ ИНФОРМАЦИИ</t>
  </si>
  <si>
    <t>1200</t>
  </si>
  <si>
    <t>Периодическая печать и издательства</t>
  </si>
  <si>
    <t>1202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</si>
  <si>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</si>
  <si>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</si>
  <si>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</si>
  <si>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</si>
  <si>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Дополнительное образование</t>
  </si>
  <si>
    <t>ОХРАНА ОКРУЖАЮЩЕЙ СРЕДЫ</t>
  </si>
  <si>
    <t>Анализ исполнения расходов (Бюджет Тоншаевского муниципального округа Нижегородской области)</t>
  </si>
  <si>
    <t>Обеспечение проведения выборов и референдумов</t>
  </si>
  <si>
    <t>Информация об исполнении за январь-март месяц 2024 года, 2023 года в разрезе разделов, подразделов классификации расходов</t>
  </si>
  <si>
    <t>за январь-март месяц 2024 года</t>
  </si>
  <si>
    <t>Спорт высших достижений</t>
  </si>
  <si>
    <t>Охрана объектов растительного и животного мира и среды их обитания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</si>
</sst>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\ \ 00"/>
    <numFmt numFmtId="165" formatCode="#,##0.00%"/>
  </numFmts>
  <fonts count="9" x14ac:knownFonts="1">
    <font>
      <sz val="10"/>
      <color rgb="FF000000"/>
      <name val="Arial"/>
      <family val="2"/>
    </font>
    <font>
      <b/>
      <sz val="10"/>
      <color indexed="9"/>
      <name val="Verdana"/>
      <family val="2"/>
    </font>
    <font>
      <sz val="10"/>
      <color indexed="9"/>
      <name val="Verdana"/>
      <family val="2"/>
    </font>
    <font>
      <sz val="8.5"/>
      <color indexed="9"/>
      <name val="Arial"/>
      <family val="2"/>
    </font>
    <font>
      <b/>
      <sz val="8.5"/>
      <color indexed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sz val="10"/>
      <color rgb="FF000000"/>
      <name val="Arial"/>
      <family val="2"/>
    </font>
    <font>
      <b/>
      <sz val="8.5"/>
      <color indexed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10"/>
      </patternFill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3" fillId="0" borderId="1" xfId="1" applyFont="1" applyFill="1" applyBorder="1" applyAlignment="1" applyProtection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4" fontId="3" fillId="0" borderId="1" xfId="1" applyNumberFormat="1" applyFont="1" applyFill="1" applyBorder="1" applyAlignment="1" applyProtection="1">
      <alignment horizontal="right"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horizontal="right" vertical="center" wrapText="1"/>
    </xf>
    <xf numFmtId="0" fontId="0" fillId="0" borderId="0" xfId="1" applyFont="1" applyFill="1" applyAlignment="1" applyProtection="1">
      <alignment wrapText="1"/>
    </xf>
    <xf numFmtId="164" fontId="0" fillId="0" borderId="0" xfId="1" applyNumberFormat="1" applyFont="1" applyFill="1" applyAlignment="1" applyProtection="1">
      <alignment wrapText="1"/>
    </xf>
    <xf numFmtId="4" fontId="0" fillId="0" borderId="0" xfId="1" applyNumberFormat="1" applyFont="1" applyFill="1" applyAlignment="1" applyProtection="1">
      <alignment wrapText="1"/>
    </xf>
    <xf numFmtId="165" fontId="0" fillId="0" borderId="0" xfId="1" applyNumberFormat="1" applyFont="1" applyFill="1" applyAlignment="1" applyProtection="1">
      <alignment wrapText="1"/>
    </xf>
    <xf numFmtId="0" fontId="0" fillId="0" borderId="0" xfId="1" applyFont="1" applyFill="1" applyAlignment="1" applyProtection="1">
      <alignment vertical="center"/>
    </xf>
    <xf numFmtId="165" fontId="5" fillId="0" borderId="1" xfId="1" applyNumberFormat="1" applyFont="1" applyFill="1" applyBorder="1" applyAlignment="1" applyProtection="1">
      <alignment horizontal="right" vertical="center" wrapText="1"/>
    </xf>
    <xf numFmtId="165" fontId="6" fillId="0" borderId="1" xfId="1" applyNumberFormat="1" applyFont="1" applyFill="1" applyBorder="1" applyAlignment="1" applyProtection="1">
      <alignment horizontal="righ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5" fontId="1" fillId="0" borderId="0" xfId="1" applyNumberFormat="1" applyFont="1" applyFill="1" applyAlignment="1" applyProtection="1">
      <alignment horizontal="left" wrapText="1"/>
    </xf>
    <xf numFmtId="0" fontId="0" fillId="0" borderId="0" xfId="1" applyFont="1" applyFill="1" applyProtection="1"/>
    <xf numFmtId="165" fontId="2" fillId="0" borderId="0" xfId="1" applyNumberFormat="1" applyFont="1" applyFill="1" applyAlignment="1" applyProtection="1">
      <alignment horizontal="left" wrapText="1"/>
    </xf>
    <xf numFmtId="0" fontId="1" fillId="2" borderId="1" xfId="1" applyFont="1" applyFill="1" applyBorder="1" applyAlignment="1" applyProtection="1">
      <alignment horizontal="center" vertical="center" wrapText="1"/>
    </xf>
    <xf numFmtId="164" fontId="1" fillId="2" borderId="1" xfId="1" applyNumberFormat="1" applyFont="1" applyFill="1" applyBorder="1" applyAlignment="1" applyProtection="1">
      <alignment horizontal="center" vertical="center" wrapText="1"/>
    </xf>
    <xf numFmtId="4" fontId="1" fillId="2" borderId="1" xfId="1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8080"/>
      <rgbColor rgb="00000000"/>
      <rgbColor rgb="00C0C0C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55"/>
  <sheetViews>
    <sheetView tabSelected="1" workbookViewId="0">
      <selection activeCell="A34" sqref="A34"/>
    </sheetView>
  </sheetViews>
  <sheetFormatPr defaultColWidth="9.85546875" defaultRowHeight="12.75" x14ac:dyDescent="0.2"/>
  <cols>
    <col min="1" max="1" width="38.140625" style="9" customWidth="1"/>
    <col min="2" max="2" width="10" style="10" customWidth="1"/>
    <col min="3" max="4" width="16.42578125" style="11" customWidth="1"/>
    <col min="5" max="6" width="13.5703125" style="12" customWidth="1"/>
    <col min="7" max="7" width="16.42578125" style="11" customWidth="1"/>
    <col min="8" max="8" width="13.5703125" style="11" customWidth="1"/>
    <col min="9" max="12" width="13.5703125" style="12" customWidth="1"/>
  </cols>
  <sheetData>
    <row r="1" spans="1:15" x14ac:dyDescent="0.2">
      <c r="A1" s="18" t="s">
        <v>104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9"/>
      <c r="O1" s="19"/>
    </row>
    <row r="2" spans="1:15" x14ac:dyDescent="0.2">
      <c r="A2" s="20" t="s">
        <v>106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19"/>
      <c r="N2" s="19"/>
      <c r="O2" s="19"/>
    </row>
    <row r="4" spans="1:15" s="13" customFormat="1" ht="20.100000000000001" customHeight="1" x14ac:dyDescent="0.2">
      <c r="A4" s="21" t="s">
        <v>0</v>
      </c>
      <c r="B4" s="22" t="s">
        <v>1</v>
      </c>
      <c r="C4" s="24" t="s">
        <v>107</v>
      </c>
      <c r="D4" s="24"/>
      <c r="E4" s="24"/>
      <c r="F4" s="24"/>
      <c r="G4" s="24" t="s">
        <v>2</v>
      </c>
      <c r="H4" s="24"/>
      <c r="I4" s="24"/>
      <c r="J4" s="24"/>
      <c r="K4" s="24"/>
      <c r="L4" s="24"/>
    </row>
    <row r="5" spans="1:15" s="13" customFormat="1" ht="83.1" customHeight="1" x14ac:dyDescent="0.2">
      <c r="A5" s="21"/>
      <c r="B5" s="22"/>
      <c r="C5" s="23" t="s">
        <v>3</v>
      </c>
      <c r="D5" s="23" t="s">
        <v>4</v>
      </c>
      <c r="E5" s="24" t="s">
        <v>5</v>
      </c>
      <c r="F5" s="24" t="s">
        <v>6</v>
      </c>
      <c r="G5" s="23" t="s">
        <v>7</v>
      </c>
      <c r="H5" s="23" t="s">
        <v>8</v>
      </c>
      <c r="I5" s="24" t="s">
        <v>9</v>
      </c>
      <c r="J5" s="24" t="s">
        <v>10</v>
      </c>
      <c r="K5" s="24" t="s">
        <v>11</v>
      </c>
      <c r="L5" s="24" t="s">
        <v>12</v>
      </c>
    </row>
    <row r="6" spans="1:15" s="13" customFormat="1" ht="21" customHeight="1" x14ac:dyDescent="0.2">
      <c r="A6" s="1" t="s">
        <v>13</v>
      </c>
      <c r="B6" s="2"/>
      <c r="C6" s="3">
        <f>C7+C16+C18+C21+C27+C40+C44+C49+C52+C54+C34+C32</f>
        <v>1036540.67</v>
      </c>
      <c r="D6" s="3">
        <f>D7+D16+D18+D21+D27+D40+D44+D49+D52+D54+D34+D32</f>
        <v>266141.59999999998</v>
      </c>
      <c r="E6" s="4">
        <f t="shared" ref="E6:E34" si="0">(D6/C6)</f>
        <v>0.25675943810289659</v>
      </c>
      <c r="F6" s="4">
        <v>1</v>
      </c>
      <c r="G6" s="3">
        <f>G7+G16+G18+G21+G27+G40+G44+G49+G52+G54+G34+G32</f>
        <v>1103916</v>
      </c>
      <c r="H6" s="3">
        <f>H7+H16+H18+H21+H27+H40+H44+H49+H52+H54+H34+H32</f>
        <v>206935.66999999998</v>
      </c>
      <c r="I6" s="4">
        <f t="shared" ref="I6:I34" si="1">(H6/G6)</f>
        <v>0.18745599302845506</v>
      </c>
      <c r="J6" s="4">
        <v>1</v>
      </c>
      <c r="K6" s="4">
        <f t="shared" ref="K6:K34" si="2">(D6/H6)</f>
        <v>1.2861079001024811</v>
      </c>
      <c r="L6" s="14">
        <f t="shared" ref="L6:L34" si="3">(E6-I6)</f>
        <v>6.9303445074441528E-2</v>
      </c>
    </row>
    <row r="7" spans="1:15" s="13" customFormat="1" ht="21" customHeight="1" x14ac:dyDescent="0.2">
      <c r="A7" s="5" t="s">
        <v>14</v>
      </c>
      <c r="B7" s="6" t="s">
        <v>15</v>
      </c>
      <c r="C7" s="7">
        <f>SUM(C8:C15)</f>
        <v>124089.22</v>
      </c>
      <c r="D7" s="7">
        <f>SUM(D8:D15)</f>
        <v>25445.71</v>
      </c>
      <c r="E7" s="8">
        <f t="shared" si="0"/>
        <v>0.20505979487984533</v>
      </c>
      <c r="F7" s="8">
        <f>(D7/D6)</f>
        <v>9.560966793616632E-2</v>
      </c>
      <c r="G7" s="7">
        <f>SUM(G8:G15)</f>
        <v>106259.87</v>
      </c>
      <c r="H7" s="7">
        <f>SUM(H8:H15)</f>
        <v>20622.97</v>
      </c>
      <c r="I7" s="8">
        <f t="shared" si="1"/>
        <v>0.19408051223853373</v>
      </c>
      <c r="J7" s="8">
        <f>(H7/H6)</f>
        <v>9.9658845669284582E-2</v>
      </c>
      <c r="K7" s="8">
        <f t="shared" si="2"/>
        <v>1.2338528349699387</v>
      </c>
      <c r="L7" s="15">
        <f t="shared" si="3"/>
        <v>1.0979282641311594E-2</v>
      </c>
    </row>
    <row r="8" spans="1:15" s="13" customFormat="1" ht="41.1" customHeight="1" x14ac:dyDescent="0.2">
      <c r="A8" s="1" t="s">
        <v>16</v>
      </c>
      <c r="B8" s="2" t="s">
        <v>17</v>
      </c>
      <c r="C8" s="3">
        <v>2227.19</v>
      </c>
      <c r="D8" s="3">
        <v>727.19</v>
      </c>
      <c r="E8" s="4">
        <f t="shared" si="0"/>
        <v>0.32650559673849111</v>
      </c>
      <c r="F8" s="4">
        <f>(D8/D6)</f>
        <v>2.7323424823477434E-3</v>
      </c>
      <c r="G8" s="3">
        <v>2096.3000000000002</v>
      </c>
      <c r="H8" s="3">
        <v>507.52</v>
      </c>
      <c r="I8" s="4">
        <f t="shared" si="1"/>
        <v>0.24210275246863519</v>
      </c>
      <c r="J8" s="4">
        <f>(H8/H6)</f>
        <v>2.4525496256880218E-3</v>
      </c>
      <c r="K8" s="4">
        <f t="shared" si="2"/>
        <v>1.432830233291299</v>
      </c>
      <c r="L8" s="14">
        <f t="shared" si="3"/>
        <v>8.440284426985592E-2</v>
      </c>
    </row>
    <row r="9" spans="1:15" s="13" customFormat="1" ht="60.95" customHeight="1" x14ac:dyDescent="0.2">
      <c r="A9" s="1" t="s">
        <v>18</v>
      </c>
      <c r="B9" s="2" t="s">
        <v>19</v>
      </c>
      <c r="C9" s="3">
        <v>2119.1</v>
      </c>
      <c r="D9" s="3">
        <v>392.93</v>
      </c>
      <c r="E9" s="4">
        <f t="shared" si="0"/>
        <v>0.18542305695814262</v>
      </c>
      <c r="F9" s="4">
        <f>(D9/D6)</f>
        <v>1.4763945208114779E-3</v>
      </c>
      <c r="G9" s="3">
        <v>2069.6</v>
      </c>
      <c r="H9" s="3">
        <v>336.3</v>
      </c>
      <c r="I9" s="4">
        <f t="shared" si="1"/>
        <v>0.16249516814843448</v>
      </c>
      <c r="J9" s="4">
        <f>(H9/H6)</f>
        <v>1.6251427315551739E-3</v>
      </c>
      <c r="K9" s="4">
        <f t="shared" si="2"/>
        <v>1.1683913172762415</v>
      </c>
      <c r="L9" s="14">
        <f t="shared" si="3"/>
        <v>2.2927888809708141E-2</v>
      </c>
    </row>
    <row r="10" spans="1:15" s="13" customFormat="1" ht="60.95" customHeight="1" x14ac:dyDescent="0.2">
      <c r="A10" s="1" t="s">
        <v>20</v>
      </c>
      <c r="B10" s="2" t="s">
        <v>21</v>
      </c>
      <c r="C10" s="3">
        <v>56393.2</v>
      </c>
      <c r="D10" s="3">
        <v>12085.63</v>
      </c>
      <c r="E10" s="4">
        <f t="shared" si="0"/>
        <v>0.21431005865955469</v>
      </c>
      <c r="F10" s="4">
        <f>(D10/D6)</f>
        <v>4.5410525825350115E-2</v>
      </c>
      <c r="G10" s="3">
        <v>54223.91</v>
      </c>
      <c r="H10" s="3">
        <v>9747.9599999999991</v>
      </c>
      <c r="I10" s="4">
        <f t="shared" si="1"/>
        <v>0.17977235503673561</v>
      </c>
      <c r="J10" s="4">
        <f>(H10/H6)</f>
        <v>4.7106233545913083E-2</v>
      </c>
      <c r="K10" s="4">
        <f t="shared" si="2"/>
        <v>1.2398112015231906</v>
      </c>
      <c r="L10" s="14">
        <f t="shared" si="3"/>
        <v>3.4537703622819077E-2</v>
      </c>
    </row>
    <row r="11" spans="1:15" s="13" customFormat="1" ht="21" customHeight="1" x14ac:dyDescent="0.2">
      <c r="A11" s="1" t="s">
        <v>22</v>
      </c>
      <c r="B11" s="2" t="s">
        <v>23</v>
      </c>
      <c r="C11" s="3">
        <v>7.7</v>
      </c>
      <c r="D11" s="3"/>
      <c r="E11" s="4">
        <f t="shared" si="0"/>
        <v>0</v>
      </c>
      <c r="F11" s="4">
        <f>(D11/D6)</f>
        <v>0</v>
      </c>
      <c r="G11" s="3">
        <v>2.1</v>
      </c>
      <c r="H11" s="3"/>
      <c r="I11" s="4">
        <f t="shared" si="1"/>
        <v>0</v>
      </c>
      <c r="J11" s="4">
        <f>(H11/H6)</f>
        <v>0</v>
      </c>
      <c r="K11" s="4" t="e">
        <f t="shared" si="2"/>
        <v>#DIV/0!</v>
      </c>
      <c r="L11" s="14">
        <f t="shared" si="3"/>
        <v>0</v>
      </c>
    </row>
    <row r="12" spans="1:15" s="13" customFormat="1" ht="41.1" customHeight="1" x14ac:dyDescent="0.2">
      <c r="A12" s="1" t="s">
        <v>24</v>
      </c>
      <c r="B12" s="2" t="s">
        <v>25</v>
      </c>
      <c r="C12" s="3">
        <v>13661.3</v>
      </c>
      <c r="D12" s="3">
        <v>3591.93</v>
      </c>
      <c r="E12" s="4">
        <f t="shared" si="0"/>
        <v>0.26292739343986299</v>
      </c>
      <c r="F12" s="4">
        <f>(D12/D6)</f>
        <v>1.3496311737811751E-2</v>
      </c>
      <c r="G12" s="3">
        <v>10773.28</v>
      </c>
      <c r="H12" s="3">
        <v>2326.44</v>
      </c>
      <c r="I12" s="4">
        <f t="shared" si="1"/>
        <v>0.21594537596720775</v>
      </c>
      <c r="J12" s="4">
        <f>(H12/H6)</f>
        <v>1.1242334393099074E-2</v>
      </c>
      <c r="K12" s="4">
        <f t="shared" si="2"/>
        <v>1.54395987001599</v>
      </c>
      <c r="L12" s="14">
        <f t="shared" si="3"/>
        <v>4.6982017472655235E-2</v>
      </c>
    </row>
    <row r="13" spans="1:15" s="13" customFormat="1" ht="41.1" customHeight="1" x14ac:dyDescent="0.2">
      <c r="A13" s="1" t="s">
        <v>105</v>
      </c>
      <c r="B13" s="2">
        <v>107</v>
      </c>
      <c r="C13" s="3">
        <v>300</v>
      </c>
      <c r="D13" s="3"/>
      <c r="E13" s="4"/>
      <c r="F13" s="4"/>
      <c r="G13" s="3">
        <v>400</v>
      </c>
      <c r="H13" s="3"/>
      <c r="I13" s="4"/>
      <c r="J13" s="4"/>
      <c r="K13" s="4"/>
      <c r="L13" s="14"/>
    </row>
    <row r="14" spans="1:15" s="13" customFormat="1" ht="21" customHeight="1" x14ac:dyDescent="0.2">
      <c r="A14" s="1" t="s">
        <v>26</v>
      </c>
      <c r="B14" s="2" t="s">
        <v>27</v>
      </c>
      <c r="C14" s="3">
        <v>2000</v>
      </c>
      <c r="D14" s="3"/>
      <c r="E14" s="4">
        <f t="shared" si="0"/>
        <v>0</v>
      </c>
      <c r="F14" s="4">
        <f>(D14/D6)</f>
        <v>0</v>
      </c>
      <c r="G14" s="3">
        <v>2819.01</v>
      </c>
      <c r="H14" s="3"/>
      <c r="I14" s="4">
        <f t="shared" si="1"/>
        <v>0</v>
      </c>
      <c r="J14" s="4">
        <f>(H14/H6)</f>
        <v>0</v>
      </c>
      <c r="K14" s="4" t="e">
        <f t="shared" si="2"/>
        <v>#DIV/0!</v>
      </c>
      <c r="L14" s="4">
        <f t="shared" si="3"/>
        <v>0</v>
      </c>
    </row>
    <row r="15" spans="1:15" s="13" customFormat="1" ht="21" customHeight="1" x14ac:dyDescent="0.2">
      <c r="A15" s="1" t="s">
        <v>28</v>
      </c>
      <c r="B15" s="2" t="s">
        <v>29</v>
      </c>
      <c r="C15" s="3">
        <v>47380.73</v>
      </c>
      <c r="D15" s="3">
        <v>8648.0300000000007</v>
      </c>
      <c r="E15" s="4">
        <f t="shared" si="0"/>
        <v>0.18252209284238549</v>
      </c>
      <c r="F15" s="4">
        <f>(D15/D6)</f>
        <v>3.2494093369845232E-2</v>
      </c>
      <c r="G15" s="3">
        <v>33875.67</v>
      </c>
      <c r="H15" s="3">
        <v>7704.75</v>
      </c>
      <c r="I15" s="4">
        <f t="shared" si="1"/>
        <v>0.2274419959811865</v>
      </c>
      <c r="J15" s="4">
        <f>(H15/H6)</f>
        <v>3.7232585373029217E-2</v>
      </c>
      <c r="K15" s="4">
        <f t="shared" si="2"/>
        <v>1.1224283721081152</v>
      </c>
      <c r="L15" s="14">
        <f t="shared" si="3"/>
        <v>-4.4919903138801009E-2</v>
      </c>
    </row>
    <row r="16" spans="1:15" s="13" customFormat="1" ht="21" customHeight="1" x14ac:dyDescent="0.2">
      <c r="A16" s="5" t="s">
        <v>30</v>
      </c>
      <c r="B16" s="6" t="s">
        <v>31</v>
      </c>
      <c r="C16" s="7">
        <f>SUM(C17:C17)</f>
        <v>712.7</v>
      </c>
      <c r="D16" s="7">
        <f>SUM(D17:D17)</f>
        <v>151.26</v>
      </c>
      <c r="E16" s="8">
        <f t="shared" si="0"/>
        <v>0.21223516205977266</v>
      </c>
      <c r="F16" s="8">
        <f>(D16/D6)</f>
        <v>5.6834406947279192E-4</v>
      </c>
      <c r="G16" s="7">
        <f>SUM(G17:G17)</f>
        <v>596.20000000000005</v>
      </c>
      <c r="H16" s="7">
        <f>SUM(H17:H17)</f>
        <v>87.42</v>
      </c>
      <c r="I16" s="8">
        <f t="shared" si="1"/>
        <v>0.14662864810466286</v>
      </c>
      <c r="J16" s="8">
        <f>(H16/H6)</f>
        <v>4.2245012665047071E-4</v>
      </c>
      <c r="K16" s="8">
        <f t="shared" si="2"/>
        <v>1.7302676733013038</v>
      </c>
      <c r="L16" s="8">
        <f t="shared" si="3"/>
        <v>6.5606513955109802E-2</v>
      </c>
    </row>
    <row r="17" spans="1:12" s="13" customFormat="1" ht="21" customHeight="1" x14ac:dyDescent="0.2">
      <c r="A17" s="1" t="s">
        <v>32</v>
      </c>
      <c r="B17" s="2" t="s">
        <v>33</v>
      </c>
      <c r="C17" s="3">
        <v>712.7</v>
      </c>
      <c r="D17" s="3">
        <v>151.26</v>
      </c>
      <c r="E17" s="4">
        <f t="shared" si="0"/>
        <v>0.21223516205977266</v>
      </c>
      <c r="F17" s="4">
        <f>(D17/D6)</f>
        <v>5.6834406947279192E-4</v>
      </c>
      <c r="G17" s="3">
        <v>596.20000000000005</v>
      </c>
      <c r="H17" s="3">
        <v>87.42</v>
      </c>
      <c r="I17" s="4">
        <f t="shared" si="1"/>
        <v>0.14662864810466286</v>
      </c>
      <c r="J17" s="4">
        <f>(H17/H6)</f>
        <v>4.2245012665047071E-4</v>
      </c>
      <c r="K17" s="4">
        <f t="shared" si="2"/>
        <v>1.7302676733013038</v>
      </c>
      <c r="L17" s="4">
        <f t="shared" si="3"/>
        <v>6.5606513955109802E-2</v>
      </c>
    </row>
    <row r="18" spans="1:12" s="13" customFormat="1" ht="41.1" customHeight="1" x14ac:dyDescent="0.2">
      <c r="A18" s="5" t="s">
        <v>34</v>
      </c>
      <c r="B18" s="6" t="s">
        <v>35</v>
      </c>
      <c r="C18" s="7">
        <f>SUM(C19:C20)</f>
        <v>20664.169999999998</v>
      </c>
      <c r="D18" s="7">
        <f>SUM(D19:D20)</f>
        <v>4429.38</v>
      </c>
      <c r="E18" s="8">
        <f t="shared" si="0"/>
        <v>0.21435073366121168</v>
      </c>
      <c r="F18" s="8">
        <f>(D18/D6)</f>
        <v>1.6642944958623531E-2</v>
      </c>
      <c r="G18" s="7">
        <f>SUM(G19:G20)</f>
        <v>17150.330000000002</v>
      </c>
      <c r="H18" s="7">
        <f>SUM(H19:H20)</f>
        <v>3698.1099999999997</v>
      </c>
      <c r="I18" s="8">
        <f t="shared" si="1"/>
        <v>0.21562908702048295</v>
      </c>
      <c r="J18" s="8">
        <f>(H18/H6)</f>
        <v>1.7870819467711872E-2</v>
      </c>
      <c r="K18" s="8">
        <f t="shared" si="2"/>
        <v>1.1977415490615477</v>
      </c>
      <c r="L18" s="15">
        <f t="shared" si="3"/>
        <v>-1.2783533592712615E-3</v>
      </c>
    </row>
    <row r="19" spans="1:12" s="13" customFormat="1" ht="41.1" customHeight="1" x14ac:dyDescent="0.2">
      <c r="A19" s="1" t="s">
        <v>36</v>
      </c>
      <c r="B19" s="2" t="s">
        <v>37</v>
      </c>
      <c r="C19" s="3">
        <v>6582.95</v>
      </c>
      <c r="D19" s="3">
        <v>1574.51</v>
      </c>
      <c r="E19" s="4">
        <f t="shared" si="0"/>
        <v>0.23918000288624403</v>
      </c>
      <c r="F19" s="4">
        <f>(D19/D6)</f>
        <v>5.9160612245511418E-3</v>
      </c>
      <c r="G19" s="3">
        <v>6143.23</v>
      </c>
      <c r="H19" s="3">
        <v>1421.84</v>
      </c>
      <c r="I19" s="4">
        <f t="shared" si="1"/>
        <v>0.23144827720922057</v>
      </c>
      <c r="J19" s="4">
        <f>(H19/H6)</f>
        <v>6.8709275689396616E-3</v>
      </c>
      <c r="K19" s="4">
        <f t="shared" si="2"/>
        <v>1.1073749507680191</v>
      </c>
      <c r="L19" s="14">
        <f t="shared" si="3"/>
        <v>7.7317256770234599E-3</v>
      </c>
    </row>
    <row r="20" spans="1:12" s="13" customFormat="1" ht="21" customHeight="1" x14ac:dyDescent="0.2">
      <c r="A20" s="1" t="s">
        <v>38</v>
      </c>
      <c r="B20" s="2" t="s">
        <v>39</v>
      </c>
      <c r="C20" s="3">
        <v>14081.22</v>
      </c>
      <c r="D20" s="3">
        <v>2854.87</v>
      </c>
      <c r="E20" s="4">
        <f t="shared" si="0"/>
        <v>0.20274308618145304</v>
      </c>
      <c r="F20" s="4">
        <f>(D20/D6)</f>
        <v>1.0726883734072389E-2</v>
      </c>
      <c r="G20" s="3">
        <v>11007.1</v>
      </c>
      <c r="H20" s="3">
        <v>2276.27</v>
      </c>
      <c r="I20" s="4">
        <f t="shared" si="1"/>
        <v>0.20680015626277584</v>
      </c>
      <c r="J20" s="4">
        <f>(H20/H6)</f>
        <v>1.0999891898772214E-2</v>
      </c>
      <c r="K20" s="4">
        <f t="shared" si="2"/>
        <v>1.2541877721008492</v>
      </c>
      <c r="L20" s="4">
        <f t="shared" si="3"/>
        <v>-4.0570700813228056E-3</v>
      </c>
    </row>
    <row r="21" spans="1:12" s="13" customFormat="1" ht="21" customHeight="1" x14ac:dyDescent="0.2">
      <c r="A21" s="5" t="s">
        <v>40</v>
      </c>
      <c r="B21" s="6" t="s">
        <v>41</v>
      </c>
      <c r="C21" s="7">
        <f>SUM(C22:C26)</f>
        <v>83481.740000000005</v>
      </c>
      <c r="D21" s="7">
        <f>SUM(D22:D26)</f>
        <v>12070.16</v>
      </c>
      <c r="E21" s="8">
        <f t="shared" si="0"/>
        <v>0.14458443247589231</v>
      </c>
      <c r="F21" s="8">
        <f>(D21/D6)</f>
        <v>4.5352398873381689E-2</v>
      </c>
      <c r="G21" s="7">
        <f>SUM(G22:G26)</f>
        <v>69250.81</v>
      </c>
      <c r="H21" s="7">
        <f>SUM(H22:H26)</f>
        <v>8189.12</v>
      </c>
      <c r="I21" s="8">
        <f t="shared" si="1"/>
        <v>0.1182530572566588</v>
      </c>
      <c r="J21" s="8">
        <f>(H21/H6)</f>
        <v>3.9573264483595313E-2</v>
      </c>
      <c r="K21" s="8">
        <f t="shared" si="2"/>
        <v>1.4739263803680982</v>
      </c>
      <c r="L21" s="15">
        <f t="shared" si="3"/>
        <v>2.633137521923351E-2</v>
      </c>
    </row>
    <row r="22" spans="1:12" s="13" customFormat="1" ht="21" customHeight="1" x14ac:dyDescent="0.2">
      <c r="A22" s="1" t="s">
        <v>42</v>
      </c>
      <c r="B22" s="2" t="s">
        <v>43</v>
      </c>
      <c r="C22" s="3">
        <v>19592.349999999999</v>
      </c>
      <c r="D22" s="3">
        <v>4016.52</v>
      </c>
      <c r="E22" s="4">
        <f t="shared" si="0"/>
        <v>0.20500450430907982</v>
      </c>
      <c r="F22" s="4">
        <f>(D22/D6)</f>
        <v>1.5091665489348529E-2</v>
      </c>
      <c r="G22" s="3">
        <v>14647.38</v>
      </c>
      <c r="H22" s="3">
        <v>1179.83</v>
      </c>
      <c r="I22" s="4">
        <f t="shared" si="1"/>
        <v>8.0548876317812462E-2</v>
      </c>
      <c r="J22" s="4">
        <f>(H22/H6)</f>
        <v>5.7014336870970577E-3</v>
      </c>
      <c r="K22" s="4">
        <f t="shared" si="2"/>
        <v>3.4043209614944527</v>
      </c>
      <c r="L22" s="14">
        <f t="shared" si="3"/>
        <v>0.12445562799126736</v>
      </c>
    </row>
    <row r="23" spans="1:12" s="13" customFormat="1" ht="21" customHeight="1" x14ac:dyDescent="0.2">
      <c r="A23" s="1" t="s">
        <v>44</v>
      </c>
      <c r="B23" s="2" t="s">
        <v>45</v>
      </c>
      <c r="C23" s="3">
        <v>8772.2000000000007</v>
      </c>
      <c r="D23" s="3">
        <v>3041.6</v>
      </c>
      <c r="E23" s="4">
        <f t="shared" si="0"/>
        <v>0.34673172066300356</v>
      </c>
      <c r="F23" s="4">
        <f>(D23/D6)</f>
        <v>1.1428502721859342E-2</v>
      </c>
      <c r="G23" s="3">
        <v>9204.6200000000008</v>
      </c>
      <c r="H23" s="3">
        <v>2579.69</v>
      </c>
      <c r="I23" s="4">
        <f t="shared" si="1"/>
        <v>0.2802603475211361</v>
      </c>
      <c r="J23" s="4">
        <f>(H23/H6)</f>
        <v>1.2466144671916641E-2</v>
      </c>
      <c r="K23" s="4">
        <f t="shared" si="2"/>
        <v>1.179056398249402</v>
      </c>
      <c r="L23" s="14">
        <f t="shared" si="3"/>
        <v>6.6471373141867462E-2</v>
      </c>
    </row>
    <row r="24" spans="1:12" s="13" customFormat="1" ht="21" customHeight="1" x14ac:dyDescent="0.2">
      <c r="A24" s="1" t="s">
        <v>46</v>
      </c>
      <c r="B24" s="2" t="s">
        <v>47</v>
      </c>
      <c r="C24" s="3">
        <v>43486.9</v>
      </c>
      <c r="D24" s="3">
        <v>3062.36</v>
      </c>
      <c r="E24" s="4">
        <f t="shared" si="0"/>
        <v>7.0420287488875966E-2</v>
      </c>
      <c r="F24" s="4">
        <f>(D24/D6)</f>
        <v>1.1506506310926215E-2</v>
      </c>
      <c r="G24" s="3">
        <v>35365.040000000001</v>
      </c>
      <c r="H24" s="3">
        <v>2690.99</v>
      </c>
      <c r="I24" s="4">
        <f t="shared" si="1"/>
        <v>7.6091812705428863E-2</v>
      </c>
      <c r="J24" s="4">
        <f>(H24/H6)</f>
        <v>1.3003992980040608E-2</v>
      </c>
      <c r="K24" s="4">
        <f t="shared" si="2"/>
        <v>1.1380049721477969</v>
      </c>
      <c r="L24" s="4">
        <f t="shared" si="3"/>
        <v>-5.6715252165528973E-3</v>
      </c>
    </row>
    <row r="25" spans="1:12" s="13" customFormat="1" ht="21" customHeight="1" x14ac:dyDescent="0.2">
      <c r="A25" s="1" t="s">
        <v>48</v>
      </c>
      <c r="B25" s="2" t="s">
        <v>49</v>
      </c>
      <c r="C25" s="3">
        <v>1180.94</v>
      </c>
      <c r="D25" s="3">
        <v>88.48</v>
      </c>
      <c r="E25" s="4">
        <f t="shared" si="0"/>
        <v>7.4923366132064281E-2</v>
      </c>
      <c r="F25" s="4">
        <f>(D25/D6)</f>
        <v>3.3245460311353057E-4</v>
      </c>
      <c r="G25" s="3">
        <v>362.2</v>
      </c>
      <c r="H25" s="3">
        <v>59.48</v>
      </c>
      <c r="I25" s="4">
        <f t="shared" si="1"/>
        <v>0.16421866372170071</v>
      </c>
      <c r="J25" s="4">
        <f>(H25/H6)</f>
        <v>2.8743232135861356E-4</v>
      </c>
      <c r="K25" s="4">
        <f t="shared" si="2"/>
        <v>1.4875588433086753</v>
      </c>
      <c r="L25" s="4">
        <f t="shared" si="3"/>
        <v>-8.9295297589636433E-2</v>
      </c>
    </row>
    <row r="26" spans="1:12" s="13" customFormat="1" ht="21" customHeight="1" x14ac:dyDescent="0.2">
      <c r="A26" s="1" t="s">
        <v>50</v>
      </c>
      <c r="B26" s="2" t="s">
        <v>51</v>
      </c>
      <c r="C26" s="3">
        <v>10449.35</v>
      </c>
      <c r="D26" s="3">
        <v>1861.2</v>
      </c>
      <c r="E26" s="4">
        <f t="shared" si="0"/>
        <v>0.17811634216482364</v>
      </c>
      <c r="F26" s="4">
        <f>(D26/D6)</f>
        <v>6.9932697481340771E-3</v>
      </c>
      <c r="G26" s="3">
        <v>9671.57</v>
      </c>
      <c r="H26" s="3">
        <v>1679.13</v>
      </c>
      <c r="I26" s="4">
        <f t="shared" si="1"/>
        <v>0.17361503871656828</v>
      </c>
      <c r="J26" s="4">
        <f>(H26/H6)</f>
        <v>8.1142608231823937E-3</v>
      </c>
      <c r="K26" s="4">
        <f t="shared" si="2"/>
        <v>1.108431151846492</v>
      </c>
      <c r="L26" s="4">
        <f t="shared" si="3"/>
        <v>4.5013034482553616E-3</v>
      </c>
    </row>
    <row r="27" spans="1:12" s="13" customFormat="1" ht="21" customHeight="1" x14ac:dyDescent="0.2">
      <c r="A27" s="5" t="s">
        <v>52</v>
      </c>
      <c r="B27" s="6" t="s">
        <v>53</v>
      </c>
      <c r="C27" s="7">
        <f>SUM(C28:C31)</f>
        <v>80661.649999999994</v>
      </c>
      <c r="D27" s="7">
        <f>SUM(D28:D31)</f>
        <v>8201.5300000000007</v>
      </c>
      <c r="E27" s="8">
        <f t="shared" si="0"/>
        <v>0.10167818287872864</v>
      </c>
      <c r="F27" s="8">
        <f>(D27/D6)</f>
        <v>3.0816415021176703E-2</v>
      </c>
      <c r="G27" s="7">
        <f>SUM(G28:G31)</f>
        <v>344976.09</v>
      </c>
      <c r="H27" s="7">
        <f>SUM(H28:H31)</f>
        <v>47671.96</v>
      </c>
      <c r="I27" s="8">
        <f t="shared" si="1"/>
        <v>0.13818917131329303</v>
      </c>
      <c r="J27" s="8">
        <f>(H27/H6)</f>
        <v>0.23037091672015753</v>
      </c>
      <c r="K27" s="8">
        <f t="shared" si="2"/>
        <v>0.17204096496137353</v>
      </c>
      <c r="L27" s="8">
        <f t="shared" si="3"/>
        <v>-3.6510988434564393E-2</v>
      </c>
    </row>
    <row r="28" spans="1:12" s="13" customFormat="1" ht="21" customHeight="1" x14ac:dyDescent="0.2">
      <c r="A28" s="1" t="s">
        <v>54</v>
      </c>
      <c r="B28" s="2" t="s">
        <v>55</v>
      </c>
      <c r="C28" s="3">
        <v>17395.38</v>
      </c>
      <c r="D28" s="3">
        <v>1269.6199999999999</v>
      </c>
      <c r="E28" s="4">
        <f t="shared" si="0"/>
        <v>7.2986045720185466E-2</v>
      </c>
      <c r="F28" s="4">
        <f>(D28/D6)</f>
        <v>4.7704680515935878E-3</v>
      </c>
      <c r="G28" s="3">
        <v>247666.32</v>
      </c>
      <c r="H28" s="3">
        <v>35509.56</v>
      </c>
      <c r="I28" s="4">
        <f t="shared" si="1"/>
        <v>0.14337662060792117</v>
      </c>
      <c r="J28" s="4">
        <f>(H28/H6)</f>
        <v>0.17159709585109229</v>
      </c>
      <c r="K28" s="4">
        <f t="shared" si="2"/>
        <v>3.5754315175969512E-2</v>
      </c>
      <c r="L28" s="4">
        <f t="shared" si="3"/>
        <v>-7.0390574887735702E-2</v>
      </c>
    </row>
    <row r="29" spans="1:12" s="13" customFormat="1" ht="21" customHeight="1" x14ac:dyDescent="0.2">
      <c r="A29" s="1" t="s">
        <v>56</v>
      </c>
      <c r="B29" s="2" t="s">
        <v>57</v>
      </c>
      <c r="C29" s="3">
        <v>15465.66</v>
      </c>
      <c r="D29" s="3">
        <v>838.01</v>
      </c>
      <c r="E29" s="4">
        <f t="shared" si="0"/>
        <v>5.4185207744124726E-2</v>
      </c>
      <c r="F29" s="4">
        <f>(D29/D6)</f>
        <v>3.1487373638694593E-3</v>
      </c>
      <c r="G29" s="3">
        <v>23846.34</v>
      </c>
      <c r="H29" s="3">
        <v>5113.72</v>
      </c>
      <c r="I29" s="4">
        <f t="shared" si="1"/>
        <v>0.21444464852887279</v>
      </c>
      <c r="J29" s="4">
        <f>(H29/H6)</f>
        <v>2.4711641062171642E-2</v>
      </c>
      <c r="K29" s="4">
        <f t="shared" si="2"/>
        <v>0.16387483084721102</v>
      </c>
      <c r="L29" s="4">
        <f t="shared" si="3"/>
        <v>-0.16025944078474808</v>
      </c>
    </row>
    <row r="30" spans="1:12" s="13" customFormat="1" ht="21" customHeight="1" x14ac:dyDescent="0.2">
      <c r="A30" s="1" t="s">
        <v>58</v>
      </c>
      <c r="B30" s="2" t="s">
        <v>59</v>
      </c>
      <c r="C30" s="3">
        <v>37618.71</v>
      </c>
      <c r="D30" s="3">
        <v>4117.79</v>
      </c>
      <c r="E30" s="4">
        <f t="shared" si="0"/>
        <v>0.10946122288616489</v>
      </c>
      <c r="F30" s="4">
        <f>(D30/D6)</f>
        <v>1.5472177216940157E-2</v>
      </c>
      <c r="G30" s="3">
        <v>65990.31</v>
      </c>
      <c r="H30" s="3">
        <v>5498.5</v>
      </c>
      <c r="I30" s="4">
        <f t="shared" si="1"/>
        <v>8.3322839368386054E-2</v>
      </c>
      <c r="J30" s="4">
        <f>(H30/H6)</f>
        <v>2.6571059498828792E-2</v>
      </c>
      <c r="K30" s="4">
        <f t="shared" si="2"/>
        <v>0.74889333454578522</v>
      </c>
      <c r="L30" s="14">
        <f t="shared" si="3"/>
        <v>2.6138383517778835E-2</v>
      </c>
    </row>
    <row r="31" spans="1:12" s="13" customFormat="1" ht="21" customHeight="1" x14ac:dyDescent="0.2">
      <c r="A31" s="1" t="s">
        <v>60</v>
      </c>
      <c r="B31" s="2" t="s">
        <v>61</v>
      </c>
      <c r="C31" s="3">
        <v>10181.9</v>
      </c>
      <c r="D31" s="3">
        <v>1976.11</v>
      </c>
      <c r="E31" s="4">
        <f t="shared" si="0"/>
        <v>0.19408067256602402</v>
      </c>
      <c r="F31" s="4">
        <f>(D31/D6)</f>
        <v>7.425032388773495E-3</v>
      </c>
      <c r="G31" s="3">
        <v>7473.12</v>
      </c>
      <c r="H31" s="3">
        <v>1550.18</v>
      </c>
      <c r="I31" s="4">
        <f t="shared" si="1"/>
        <v>0.20743411051876592</v>
      </c>
      <c r="J31" s="4">
        <f>(H31/H6)</f>
        <v>7.4911203080648215E-3</v>
      </c>
      <c r="K31" s="4">
        <f t="shared" si="2"/>
        <v>1.2747616405836741</v>
      </c>
      <c r="L31" s="14">
        <f t="shared" si="3"/>
        <v>-1.3353437952741909E-2</v>
      </c>
    </row>
    <row r="32" spans="1:12" s="13" customFormat="1" ht="21" customHeight="1" x14ac:dyDescent="0.2">
      <c r="A32" s="16" t="s">
        <v>103</v>
      </c>
      <c r="B32" s="17">
        <v>600</v>
      </c>
      <c r="C32" s="7">
        <f>SUM(C33:C33)</f>
        <v>500</v>
      </c>
      <c r="D32" s="7">
        <f>SUM(D33:D33)</f>
        <v>0</v>
      </c>
      <c r="E32" s="4">
        <f t="shared" si="0"/>
        <v>0</v>
      </c>
      <c r="F32" s="4">
        <f>(D32/D6)</f>
        <v>0</v>
      </c>
      <c r="G32" s="7">
        <f>SUM(G33:G33)</f>
        <v>0</v>
      </c>
      <c r="H32" s="7">
        <f>SUM(H33:H33)</f>
        <v>0</v>
      </c>
      <c r="I32" s="4" t="e">
        <f t="shared" si="1"/>
        <v>#DIV/0!</v>
      </c>
      <c r="J32" s="4">
        <f>(H32/H7)</f>
        <v>0</v>
      </c>
      <c r="K32" s="4" t="e">
        <f t="shared" si="2"/>
        <v>#DIV/0!</v>
      </c>
      <c r="L32" s="14" t="e">
        <f t="shared" si="3"/>
        <v>#DIV/0!</v>
      </c>
    </row>
    <row r="33" spans="1:12" s="13" customFormat="1" ht="25.5" customHeight="1" x14ac:dyDescent="0.2">
      <c r="A33" s="1" t="s">
        <v>109</v>
      </c>
      <c r="B33" s="2">
        <v>603</v>
      </c>
      <c r="C33" s="3">
        <v>500</v>
      </c>
      <c r="D33" s="3"/>
      <c r="E33" s="4">
        <f t="shared" si="0"/>
        <v>0</v>
      </c>
      <c r="F33" s="4">
        <f>(D33/D6)</f>
        <v>0</v>
      </c>
      <c r="G33" s="3"/>
      <c r="H33" s="3"/>
      <c r="I33" s="4" t="e">
        <f t="shared" si="1"/>
        <v>#DIV/0!</v>
      </c>
      <c r="J33" s="4">
        <f>(H33/H8)</f>
        <v>0</v>
      </c>
      <c r="K33" s="4" t="e">
        <f t="shared" si="2"/>
        <v>#DIV/0!</v>
      </c>
      <c r="L33" s="14" t="e">
        <f t="shared" si="3"/>
        <v>#DIV/0!</v>
      </c>
    </row>
    <row r="34" spans="1:12" s="13" customFormat="1" ht="21" customHeight="1" x14ac:dyDescent="0.2">
      <c r="A34" s="5" t="s">
        <v>62</v>
      </c>
      <c r="B34" s="6" t="s">
        <v>63</v>
      </c>
      <c r="C34" s="7">
        <f>SUM(C35:C39)</f>
        <v>575361.94000000006</v>
      </c>
      <c r="D34" s="7">
        <f>SUM(D35:D39)</f>
        <v>175278.72</v>
      </c>
      <c r="E34" s="8">
        <f t="shared" si="0"/>
        <v>0.30464079706071623</v>
      </c>
      <c r="F34" s="8">
        <f>(D34/D6)</f>
        <v>0.65859196758417327</v>
      </c>
      <c r="G34" s="7">
        <f>SUM(G35:G39)</f>
        <v>440349.74</v>
      </c>
      <c r="H34" s="7">
        <f>SUM(H35:H39)</f>
        <v>98612.56</v>
      </c>
      <c r="I34" s="8">
        <f t="shared" si="1"/>
        <v>0.22394145162888027</v>
      </c>
      <c r="J34" s="8">
        <f>(H34/H6)</f>
        <v>0.47653727363677806</v>
      </c>
      <c r="K34" s="8">
        <f t="shared" si="2"/>
        <v>1.7774482276902659</v>
      </c>
      <c r="L34" s="15">
        <f t="shared" si="3"/>
        <v>8.0699345431835962E-2</v>
      </c>
    </row>
    <row r="35" spans="1:12" s="13" customFormat="1" ht="21" customHeight="1" x14ac:dyDescent="0.2">
      <c r="A35" s="1" t="s">
        <v>64</v>
      </c>
      <c r="B35" s="2" t="s">
        <v>65</v>
      </c>
      <c r="C35" s="3">
        <v>153497.91</v>
      </c>
      <c r="D35" s="3">
        <v>34650.01</v>
      </c>
      <c r="E35" s="4">
        <f t="shared" ref="E35:E55" si="4">(D35/C35)</f>
        <v>0.22573603770891734</v>
      </c>
      <c r="F35" s="4">
        <f>(D35/D6)</f>
        <v>0.13019388926796865</v>
      </c>
      <c r="G35" s="3">
        <v>133461.18</v>
      </c>
      <c r="H35" s="3">
        <v>30471.55</v>
      </c>
      <c r="I35" s="4">
        <f t="shared" ref="I35:I55" si="5">(H35/G35)</f>
        <v>0.2283177025708899</v>
      </c>
      <c r="J35" s="4">
        <f>(H35/H6)</f>
        <v>0.1472513172813561</v>
      </c>
      <c r="K35" s="4">
        <f t="shared" ref="K35:K55" si="6">(D35/H35)</f>
        <v>1.1371265984172123</v>
      </c>
      <c r="L35" s="14">
        <f t="shared" ref="L35:L55" si="7">(E35-I35)</f>
        <v>-2.5816648619725602E-3</v>
      </c>
    </row>
    <row r="36" spans="1:12" s="13" customFormat="1" ht="21" customHeight="1" x14ac:dyDescent="0.2">
      <c r="A36" s="1" t="s">
        <v>66</v>
      </c>
      <c r="B36" s="2" t="s">
        <v>67</v>
      </c>
      <c r="C36" s="3">
        <v>338456.89</v>
      </c>
      <c r="D36" s="3">
        <v>125839.51</v>
      </c>
      <c r="E36" s="4">
        <f t="shared" si="4"/>
        <v>0.3718036586579756</v>
      </c>
      <c r="F36" s="4">
        <f>(D36/D6)</f>
        <v>0.47282916312218759</v>
      </c>
      <c r="G36" s="3">
        <v>239708.2</v>
      </c>
      <c r="H36" s="3">
        <v>54607.16</v>
      </c>
      <c r="I36" s="4">
        <f t="shared" si="5"/>
        <v>0.22780680844460055</v>
      </c>
      <c r="J36" s="4">
        <f>(H36/H6)</f>
        <v>0.26388471354406906</v>
      </c>
      <c r="K36" s="4">
        <f t="shared" si="6"/>
        <v>2.304450735031816</v>
      </c>
      <c r="L36" s="14">
        <f t="shared" si="7"/>
        <v>0.14399685021337505</v>
      </c>
    </row>
    <row r="37" spans="1:12" s="13" customFormat="1" ht="21" customHeight="1" x14ac:dyDescent="0.2">
      <c r="A37" s="1" t="s">
        <v>102</v>
      </c>
      <c r="B37" s="2">
        <v>703</v>
      </c>
      <c r="C37" s="3">
        <v>20193.66</v>
      </c>
      <c r="D37" s="3">
        <v>4685.78</v>
      </c>
      <c r="E37" s="4">
        <f t="shared" si="4"/>
        <v>0.23204213599713969</v>
      </c>
      <c r="F37" s="4">
        <f>(D37/D7)</f>
        <v>0.18414813341816755</v>
      </c>
      <c r="G37" s="3">
        <v>23159.1</v>
      </c>
      <c r="H37" s="3">
        <v>5171.8599999999997</v>
      </c>
      <c r="I37" s="4">
        <f t="shared" si="5"/>
        <v>0.22331869545880453</v>
      </c>
      <c r="J37" s="4">
        <f>(H37/H7)</f>
        <v>0.25078153146709709</v>
      </c>
      <c r="K37" s="4">
        <f t="shared" si="6"/>
        <v>0.90601447061598728</v>
      </c>
      <c r="L37" s="14">
        <f t="shared" si="7"/>
        <v>8.7234405383351532E-3</v>
      </c>
    </row>
    <row r="38" spans="1:12" s="13" customFormat="1" ht="21" customHeight="1" x14ac:dyDescent="0.2">
      <c r="A38" s="1" t="s">
        <v>68</v>
      </c>
      <c r="B38" s="2" t="s">
        <v>69</v>
      </c>
      <c r="C38" s="3"/>
      <c r="D38" s="3"/>
      <c r="E38" s="4" t="e">
        <f t="shared" si="4"/>
        <v>#DIV/0!</v>
      </c>
      <c r="F38" s="4">
        <f>(D38/D6)</f>
        <v>0</v>
      </c>
      <c r="G38" s="3">
        <v>7403.15</v>
      </c>
      <c r="H38" s="3">
        <v>1632.56</v>
      </c>
      <c r="I38" s="4">
        <f t="shared" si="5"/>
        <v>0.220522345217914</v>
      </c>
      <c r="J38" s="4">
        <f>(H38/H6)</f>
        <v>7.8892150396304324E-3</v>
      </c>
      <c r="K38" s="4">
        <f t="shared" si="6"/>
        <v>0</v>
      </c>
      <c r="L38" s="4" t="e">
        <f t="shared" si="7"/>
        <v>#DIV/0!</v>
      </c>
    </row>
    <row r="39" spans="1:12" s="13" customFormat="1" ht="21" customHeight="1" x14ac:dyDescent="0.2">
      <c r="A39" s="1" t="s">
        <v>70</v>
      </c>
      <c r="B39" s="2" t="s">
        <v>71</v>
      </c>
      <c r="C39" s="3">
        <v>63213.48</v>
      </c>
      <c r="D39" s="3">
        <v>10103.42</v>
      </c>
      <c r="E39" s="4">
        <f t="shared" si="4"/>
        <v>0.1598301501515183</v>
      </c>
      <c r="F39" s="4">
        <f>(D39/D6)</f>
        <v>3.7962573306841177E-2</v>
      </c>
      <c r="G39" s="3">
        <v>36618.11</v>
      </c>
      <c r="H39" s="3">
        <v>6729.43</v>
      </c>
      <c r="I39" s="4">
        <f t="shared" si="5"/>
        <v>0.18377327502702898</v>
      </c>
      <c r="J39" s="4">
        <f>(H39/H6)</f>
        <v>3.2519429830536226E-2</v>
      </c>
      <c r="K39" s="4">
        <f t="shared" si="6"/>
        <v>1.5013782742371939</v>
      </c>
      <c r="L39" s="14">
        <f t="shared" si="7"/>
        <v>-2.3943124875510674E-2</v>
      </c>
    </row>
    <row r="40" spans="1:12" s="13" customFormat="1" ht="21" customHeight="1" x14ac:dyDescent="0.2">
      <c r="A40" s="5" t="s">
        <v>72</v>
      </c>
      <c r="B40" s="6" t="s">
        <v>73</v>
      </c>
      <c r="C40" s="7">
        <f>SUM(C41:C43)</f>
        <v>107506.15</v>
      </c>
      <c r="D40" s="7">
        <f>SUM(D41:D43)</f>
        <v>28606.649999999998</v>
      </c>
      <c r="E40" s="8">
        <f t="shared" si="4"/>
        <v>0.26609314908961024</v>
      </c>
      <c r="F40" s="8">
        <f>(D40/D6)</f>
        <v>0.10748657857321066</v>
      </c>
      <c r="G40" s="7">
        <f>SUM(G41:G43)</f>
        <v>92631.37999999999</v>
      </c>
      <c r="H40" s="7">
        <f>SUM(H41:H43)</f>
        <v>22714.98</v>
      </c>
      <c r="I40" s="8">
        <f t="shared" si="5"/>
        <v>0.2452190607545737</v>
      </c>
      <c r="J40" s="8">
        <f>(H40/H6)</f>
        <v>0.10976831592156153</v>
      </c>
      <c r="K40" s="8">
        <f t="shared" si="6"/>
        <v>1.2593737700847634</v>
      </c>
      <c r="L40" s="15">
        <f t="shared" si="7"/>
        <v>2.0874088335036539E-2</v>
      </c>
    </row>
    <row r="41" spans="1:12" s="13" customFormat="1" ht="21" customHeight="1" x14ac:dyDescent="0.2">
      <c r="A41" s="1" t="s">
        <v>74</v>
      </c>
      <c r="B41" s="2" t="s">
        <v>75</v>
      </c>
      <c r="C41" s="3">
        <v>76747.929999999993</v>
      </c>
      <c r="D41" s="3">
        <v>19625.07</v>
      </c>
      <c r="E41" s="4">
        <f t="shared" si="4"/>
        <v>0.25570813440831563</v>
      </c>
      <c r="F41" s="4">
        <f>(D41/D6)</f>
        <v>7.3739204994634447E-2</v>
      </c>
      <c r="G41" s="3">
        <v>67723.360000000001</v>
      </c>
      <c r="H41" s="3">
        <v>16781.03</v>
      </c>
      <c r="I41" s="4">
        <f t="shared" si="5"/>
        <v>0.2477879124721514</v>
      </c>
      <c r="J41" s="4">
        <f>(H41/H6)</f>
        <v>8.1092979281918873E-2</v>
      </c>
      <c r="K41" s="4">
        <f t="shared" si="6"/>
        <v>1.1694794658015628</v>
      </c>
      <c r="L41" s="14">
        <f t="shared" si="7"/>
        <v>7.9202219361642345E-3</v>
      </c>
    </row>
    <row r="42" spans="1:12" s="13" customFormat="1" ht="21" customHeight="1" x14ac:dyDescent="0.2">
      <c r="A42" s="1" t="s">
        <v>76</v>
      </c>
      <c r="B42" s="2" t="s">
        <v>77</v>
      </c>
      <c r="C42" s="3">
        <v>451</v>
      </c>
      <c r="D42" s="3">
        <v>105.78</v>
      </c>
      <c r="E42" s="4">
        <f t="shared" si="4"/>
        <v>0.23454545454545456</v>
      </c>
      <c r="F42" s="4">
        <f>(D42/D6)</f>
        <v>3.9745759400259113E-4</v>
      </c>
      <c r="G42" s="3">
        <v>243.79</v>
      </c>
      <c r="H42" s="3">
        <v>47.63</v>
      </c>
      <c r="I42" s="4">
        <f t="shared" si="5"/>
        <v>0.19537306698387957</v>
      </c>
      <c r="J42" s="4">
        <f>(H42/H6)</f>
        <v>2.3016814839123679E-4</v>
      </c>
      <c r="K42" s="4">
        <f t="shared" si="6"/>
        <v>2.2208692000839805</v>
      </c>
      <c r="L42" s="14">
        <f t="shared" si="7"/>
        <v>3.9172387561574984E-2</v>
      </c>
    </row>
    <row r="43" spans="1:12" s="13" customFormat="1" ht="21" customHeight="1" x14ac:dyDescent="0.2">
      <c r="A43" s="1" t="s">
        <v>78</v>
      </c>
      <c r="B43" s="2" t="s">
        <v>79</v>
      </c>
      <c r="C43" s="3">
        <v>30307.22</v>
      </c>
      <c r="D43" s="3">
        <v>8875.7999999999993</v>
      </c>
      <c r="E43" s="4">
        <f t="shared" si="4"/>
        <v>0.2928609090507146</v>
      </c>
      <c r="F43" s="4">
        <f>(D43/D6)</f>
        <v>3.3349915984573625E-2</v>
      </c>
      <c r="G43" s="3">
        <v>24664.23</v>
      </c>
      <c r="H43" s="3">
        <v>5886.32</v>
      </c>
      <c r="I43" s="4">
        <f t="shared" si="5"/>
        <v>0.23865817015167309</v>
      </c>
      <c r="J43" s="4">
        <f>(H43/H6)</f>
        <v>2.8445168491251411E-2</v>
      </c>
      <c r="K43" s="4">
        <f t="shared" si="6"/>
        <v>1.5078690930836243</v>
      </c>
      <c r="L43" s="14">
        <f t="shared" si="7"/>
        <v>5.4202738899041508E-2</v>
      </c>
    </row>
    <row r="44" spans="1:12" s="13" customFormat="1" ht="21" customHeight="1" x14ac:dyDescent="0.2">
      <c r="A44" s="5" t="s">
        <v>80</v>
      </c>
      <c r="B44" s="6" t="s">
        <v>81</v>
      </c>
      <c r="C44" s="7">
        <f>SUM(C45:C48)</f>
        <v>35496.119999999995</v>
      </c>
      <c r="D44" s="7">
        <f>SUM(D45:D48)</f>
        <v>9415.16</v>
      </c>
      <c r="E44" s="8">
        <f t="shared" si="4"/>
        <v>0.26524476477992526</v>
      </c>
      <c r="F44" s="8">
        <f>(D44/D6)</f>
        <v>3.5376506340985402E-2</v>
      </c>
      <c r="G44" s="7">
        <f>SUM(G45:G48)</f>
        <v>27545.08</v>
      </c>
      <c r="H44" s="7">
        <f>SUM(H45:H48)</f>
        <v>3480.8900000000003</v>
      </c>
      <c r="I44" s="8">
        <f t="shared" si="5"/>
        <v>0.12637066220174348</v>
      </c>
      <c r="J44" s="8">
        <f>(H44/H6)</f>
        <v>1.6821121269233092E-2</v>
      </c>
      <c r="K44" s="8">
        <f t="shared" si="6"/>
        <v>2.7048139987187181</v>
      </c>
      <c r="L44" s="8">
        <f t="shared" si="7"/>
        <v>0.13887410257818178</v>
      </c>
    </row>
    <row r="45" spans="1:12" s="13" customFormat="1" ht="21" customHeight="1" x14ac:dyDescent="0.2">
      <c r="A45" s="1" t="s">
        <v>82</v>
      </c>
      <c r="B45" s="2" t="s">
        <v>83</v>
      </c>
      <c r="C45" s="3">
        <v>8453.6</v>
      </c>
      <c r="D45" s="3">
        <v>1304.78</v>
      </c>
      <c r="E45" s="4">
        <f t="shared" si="4"/>
        <v>0.15434607741080722</v>
      </c>
      <c r="F45" s="4">
        <f>(D45/D6)</f>
        <v>4.9025781764293896E-3</v>
      </c>
      <c r="G45" s="3">
        <v>5000</v>
      </c>
      <c r="H45" s="3">
        <v>1123.55</v>
      </c>
      <c r="I45" s="4">
        <f t="shared" si="5"/>
        <v>0.22470999999999999</v>
      </c>
      <c r="J45" s="4">
        <f>(H45/H6)</f>
        <v>5.4294651086494658E-3</v>
      </c>
      <c r="K45" s="4">
        <f t="shared" si="6"/>
        <v>1.1613012326999244</v>
      </c>
      <c r="L45" s="4">
        <f t="shared" si="7"/>
        <v>-7.0363922589192773E-2</v>
      </c>
    </row>
    <row r="46" spans="1:12" s="13" customFormat="1" ht="21" customHeight="1" x14ac:dyDescent="0.2">
      <c r="A46" s="1" t="s">
        <v>84</v>
      </c>
      <c r="B46" s="2" t="s">
        <v>85</v>
      </c>
      <c r="C46" s="3">
        <v>5380.76</v>
      </c>
      <c r="D46" s="3">
        <v>696.83</v>
      </c>
      <c r="E46" s="4">
        <f t="shared" si="4"/>
        <v>0.12950401058586519</v>
      </c>
      <c r="F46" s="4">
        <f>(D46/D6)</f>
        <v>2.6182678694349178E-3</v>
      </c>
      <c r="G46" s="3">
        <v>487</v>
      </c>
      <c r="H46" s="3">
        <v>156.05000000000001</v>
      </c>
      <c r="I46" s="4">
        <f t="shared" si="5"/>
        <v>0.32043121149897336</v>
      </c>
      <c r="J46" s="4">
        <f>(H46/H6)</f>
        <v>7.5409908789528658E-4</v>
      </c>
      <c r="K46" s="4">
        <f t="shared" si="6"/>
        <v>4.4654277475168218</v>
      </c>
      <c r="L46" s="4">
        <f t="shared" si="7"/>
        <v>-0.19092720091310816</v>
      </c>
    </row>
    <row r="47" spans="1:12" s="13" customFormat="1" ht="21" customHeight="1" x14ac:dyDescent="0.2">
      <c r="A47" s="1" t="s">
        <v>86</v>
      </c>
      <c r="B47" s="2" t="s">
        <v>87</v>
      </c>
      <c r="C47" s="3">
        <v>20820.259999999998</v>
      </c>
      <c r="D47" s="3">
        <v>7218.17</v>
      </c>
      <c r="E47" s="4">
        <f t="shared" si="4"/>
        <v>0.34668971472978727</v>
      </c>
      <c r="F47" s="4">
        <f>(D47/D6)</f>
        <v>2.7121539811889615E-2</v>
      </c>
      <c r="G47" s="3">
        <v>21368.080000000002</v>
      </c>
      <c r="H47" s="3">
        <v>2035.99</v>
      </c>
      <c r="I47" s="4">
        <f t="shared" si="5"/>
        <v>9.5281840951550151E-2</v>
      </c>
      <c r="J47" s="4">
        <f>(H47/H6)</f>
        <v>9.838758102940881E-3</v>
      </c>
      <c r="K47" s="4">
        <f t="shared" si="6"/>
        <v>3.5452875505282444</v>
      </c>
      <c r="L47" s="14">
        <f t="shared" si="7"/>
        <v>0.25140787377823715</v>
      </c>
    </row>
    <row r="48" spans="1:12" s="13" customFormat="1" ht="21" customHeight="1" x14ac:dyDescent="0.2">
      <c r="A48" s="1" t="s">
        <v>88</v>
      </c>
      <c r="B48" s="2" t="s">
        <v>89</v>
      </c>
      <c r="C48" s="3">
        <v>841.5</v>
      </c>
      <c r="D48" s="3">
        <v>195.38</v>
      </c>
      <c r="E48" s="4">
        <f t="shared" si="4"/>
        <v>0.23218062982768864</v>
      </c>
      <c r="F48" s="4">
        <f>(D48/D6)</f>
        <v>7.3412048323148282E-4</v>
      </c>
      <c r="G48" s="3">
        <v>690</v>
      </c>
      <c r="H48" s="3">
        <v>165.3</v>
      </c>
      <c r="I48" s="4">
        <f t="shared" si="5"/>
        <v>0.23956521739130437</v>
      </c>
      <c r="J48" s="4">
        <f>(H48/H6)</f>
        <v>7.9879896974745831E-4</v>
      </c>
      <c r="K48" s="4">
        <f t="shared" si="6"/>
        <v>1.1819721718088323</v>
      </c>
      <c r="L48" s="14">
        <f t="shared" si="7"/>
        <v>-7.3845875636157354E-3</v>
      </c>
    </row>
    <row r="49" spans="1:12" s="13" customFormat="1" ht="21" customHeight="1" x14ac:dyDescent="0.2">
      <c r="A49" s="5" t="s">
        <v>90</v>
      </c>
      <c r="B49" s="6" t="s">
        <v>91</v>
      </c>
      <c r="C49" s="7">
        <f>SUM(C50:C51)</f>
        <v>4197.4799999999996</v>
      </c>
      <c r="D49" s="7">
        <f>SUM(D50:D51)</f>
        <v>1846.6599999999999</v>
      </c>
      <c r="E49" s="8">
        <f t="shared" si="4"/>
        <v>0.43994491933255192</v>
      </c>
      <c r="F49" s="8">
        <f>(D49/D6)</f>
        <v>6.9386371766007272E-3</v>
      </c>
      <c r="G49" s="7">
        <f>SUM(G50:G51)</f>
        <v>2177</v>
      </c>
      <c r="H49" s="7">
        <f>SUM(H50:H51)</f>
        <v>1118.8499999999999</v>
      </c>
      <c r="I49" s="8">
        <f t="shared" si="5"/>
        <v>0.51394120349104266</v>
      </c>
      <c r="J49" s="8">
        <f>(H49/H6)</f>
        <v>5.4067527362489029E-3</v>
      </c>
      <c r="K49" s="8">
        <f t="shared" si="6"/>
        <v>1.6504982794833982</v>
      </c>
      <c r="L49" s="15">
        <f t="shared" si="7"/>
        <v>-7.3996284158490744E-2</v>
      </c>
    </row>
    <row r="50" spans="1:12" s="13" customFormat="1" ht="21" customHeight="1" x14ac:dyDescent="0.2">
      <c r="A50" s="1" t="s">
        <v>92</v>
      </c>
      <c r="B50" s="2" t="s">
        <v>93</v>
      </c>
      <c r="C50" s="3">
        <v>2281</v>
      </c>
      <c r="D50" s="3">
        <v>1469.87</v>
      </c>
      <c r="E50" s="4">
        <f t="shared" si="4"/>
        <v>0.64439719421306441</v>
      </c>
      <c r="F50" s="4">
        <f>(D50/D6)</f>
        <v>5.5228870646302566E-3</v>
      </c>
      <c r="G50" s="3">
        <v>2177</v>
      </c>
      <c r="H50" s="3">
        <v>1118.8499999999999</v>
      </c>
      <c r="I50" s="4">
        <f t="shared" si="5"/>
        <v>0.51394120349104266</v>
      </c>
      <c r="J50" s="4">
        <f>(H50/H6)</f>
        <v>5.4067527362489029E-3</v>
      </c>
      <c r="K50" s="4">
        <f t="shared" si="6"/>
        <v>1.31373285069491</v>
      </c>
      <c r="L50" s="4">
        <f t="shared" si="7"/>
        <v>0.13045599072202174</v>
      </c>
    </row>
    <row r="51" spans="1:12" s="13" customFormat="1" ht="21" customHeight="1" x14ac:dyDescent="0.2">
      <c r="A51" s="25" t="s">
        <v>108</v>
      </c>
      <c r="B51" s="2">
        <v>1103</v>
      </c>
      <c r="C51" s="3">
        <v>1916.48</v>
      </c>
      <c r="D51" s="3">
        <v>376.79</v>
      </c>
      <c r="E51" s="4">
        <f t="shared" si="4"/>
        <v>0.19660523459676074</v>
      </c>
      <c r="F51" s="4">
        <f>(D51/D7)</f>
        <v>1.480760411086977E-2</v>
      </c>
      <c r="G51" s="3"/>
      <c r="H51" s="3"/>
      <c r="I51" s="4" t="e">
        <f t="shared" si="5"/>
        <v>#DIV/0!</v>
      </c>
      <c r="J51" s="4">
        <f>(H51/H7)</f>
        <v>0</v>
      </c>
      <c r="K51" s="4" t="e">
        <f t="shared" si="6"/>
        <v>#DIV/0!</v>
      </c>
      <c r="L51" s="4" t="e">
        <f t="shared" si="7"/>
        <v>#DIV/0!</v>
      </c>
    </row>
    <row r="52" spans="1:12" s="13" customFormat="1" ht="21" customHeight="1" x14ac:dyDescent="0.2">
      <c r="A52" s="5" t="s">
        <v>94</v>
      </c>
      <c r="B52" s="6" t="s">
        <v>95</v>
      </c>
      <c r="C52" s="7">
        <f>SUM(C53:C53)</f>
        <v>3856.3</v>
      </c>
      <c r="D52" s="7">
        <f>SUM(D53:D53)</f>
        <v>693.09</v>
      </c>
      <c r="E52" s="8">
        <f t="shared" si="4"/>
        <v>0.17972927417472706</v>
      </c>
      <c r="F52" s="8">
        <f>(D52/D6)</f>
        <v>2.6042151997282652E-3</v>
      </c>
      <c r="G52" s="7">
        <f>SUM(G53:G53)</f>
        <v>2974.7</v>
      </c>
      <c r="H52" s="7">
        <f>SUM(H53:H53)</f>
        <v>737.77</v>
      </c>
      <c r="I52" s="8">
        <f t="shared" si="5"/>
        <v>0.24801492587487814</v>
      </c>
      <c r="J52" s="8">
        <f>(H52/H6)</f>
        <v>3.5652142523326211E-3</v>
      </c>
      <c r="K52" s="8">
        <f t="shared" si="6"/>
        <v>0.93943912059313883</v>
      </c>
      <c r="L52" s="15">
        <f t="shared" si="7"/>
        <v>-6.8285651700151079E-2</v>
      </c>
    </row>
    <row r="53" spans="1:12" s="13" customFormat="1" ht="21" customHeight="1" x14ac:dyDescent="0.2">
      <c r="A53" s="1" t="s">
        <v>96</v>
      </c>
      <c r="B53" s="2" t="s">
        <v>97</v>
      </c>
      <c r="C53" s="3">
        <v>3856.3</v>
      </c>
      <c r="D53" s="3">
        <v>693.09</v>
      </c>
      <c r="E53" s="4">
        <f t="shared" si="4"/>
        <v>0.17972927417472706</v>
      </c>
      <c r="F53" s="4">
        <f>(D53/D6)</f>
        <v>2.6042151997282652E-3</v>
      </c>
      <c r="G53" s="3">
        <v>2974.7</v>
      </c>
      <c r="H53" s="3">
        <v>737.77</v>
      </c>
      <c r="I53" s="4">
        <f t="shared" si="5"/>
        <v>0.24801492587487814</v>
      </c>
      <c r="J53" s="4">
        <f>(H53/H6)</f>
        <v>3.5652142523326211E-3</v>
      </c>
      <c r="K53" s="4">
        <f t="shared" si="6"/>
        <v>0.93943912059313883</v>
      </c>
      <c r="L53" s="4">
        <f t="shared" si="7"/>
        <v>-6.8285651700151079E-2</v>
      </c>
    </row>
    <row r="54" spans="1:12" s="13" customFormat="1" ht="41.1" customHeight="1" x14ac:dyDescent="0.2">
      <c r="A54" s="5" t="s">
        <v>98</v>
      </c>
      <c r="B54" s="6" t="s">
        <v>99</v>
      </c>
      <c r="C54" s="7">
        <f>SUM(C55:C55)</f>
        <v>13.2</v>
      </c>
      <c r="D54" s="7">
        <f>SUM(D55:D55)</f>
        <v>3.28</v>
      </c>
      <c r="E54" s="8">
        <f t="shared" si="4"/>
        <v>0.24848484848484848</v>
      </c>
      <c r="F54" s="8">
        <f>(D54/D6)</f>
        <v>1.23242664807005E-5</v>
      </c>
      <c r="G54" s="7">
        <f>SUM(G55:G55)</f>
        <v>4.8</v>
      </c>
      <c r="H54" s="7">
        <f>SUM(H55:H55)</f>
        <v>1.04</v>
      </c>
      <c r="I54" s="8">
        <f t="shared" si="5"/>
        <v>0.21666666666666667</v>
      </c>
      <c r="J54" s="8">
        <f>(H54/H6)</f>
        <v>5.025716446082012E-6</v>
      </c>
      <c r="K54" s="8">
        <f t="shared" si="6"/>
        <v>3.1538461538461537</v>
      </c>
      <c r="L54" s="8">
        <f t="shared" si="7"/>
        <v>3.1818181818181801E-2</v>
      </c>
    </row>
    <row r="55" spans="1:12" s="13" customFormat="1" ht="21" customHeight="1" x14ac:dyDescent="0.2">
      <c r="A55" s="1" t="s">
        <v>100</v>
      </c>
      <c r="B55" s="2" t="s">
        <v>101</v>
      </c>
      <c r="C55" s="3">
        <v>13.2</v>
      </c>
      <c r="D55" s="3">
        <v>3.28</v>
      </c>
      <c r="E55" s="4">
        <f t="shared" si="4"/>
        <v>0.24848484848484848</v>
      </c>
      <c r="F55" s="4">
        <f>(D55/D6)</f>
        <v>1.23242664807005E-5</v>
      </c>
      <c r="G55" s="3">
        <v>4.8</v>
      </c>
      <c r="H55" s="3">
        <v>1.04</v>
      </c>
      <c r="I55" s="4">
        <f t="shared" si="5"/>
        <v>0.21666666666666667</v>
      </c>
      <c r="J55" s="4">
        <f>(H55/H6)</f>
        <v>5.025716446082012E-6</v>
      </c>
      <c r="K55" s="4">
        <f t="shared" si="6"/>
        <v>3.1538461538461537</v>
      </c>
      <c r="L55" s="4">
        <f t="shared" si="7"/>
        <v>3.1818181818181801E-2</v>
      </c>
    </row>
  </sheetData>
  <mergeCells count="16">
    <mergeCell ref="A1:O1"/>
    <mergeCell ref="A2:O2"/>
    <mergeCell ref="A4:A5"/>
    <mergeCell ref="B4:B5"/>
    <mergeCell ref="C5"/>
    <mergeCell ref="D5"/>
    <mergeCell ref="E5"/>
    <mergeCell ref="F5"/>
    <mergeCell ref="C4:F4"/>
    <mergeCell ref="G5"/>
    <mergeCell ref="L5"/>
    <mergeCell ref="G4:L4"/>
    <mergeCell ref="H5"/>
    <mergeCell ref="I5"/>
    <mergeCell ref="J5"/>
    <mergeCell ref="K5"/>
  </mergeCells>
  <phoneticPr fontId="0" type="noConversion"/>
  <pageMargins left="0.4" right="0.27999999999999997" top="0.76" bottom="0.44000000000000006" header="0.3" footer="0.3"/>
  <pageSetup paperSize="9" scale="70" orientation="landscape" r:id="rId1"/>
  <headerFooter>
    <odd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oddHeader>
    <even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evenHeader>
    <firstHeader>&amp;C&amp;"-,Bold"&amp;16Анализ исполнения расходов (Консолидированный бюджет субъекта)&amp;"-,Regular"
Информация об исполнении за 1 месяц 2017 года в разрезе разделов, подразделов классификации расходов</firstHeader>
  </headerFooter>
  <colBreaks count="1" manualBreakCount="1">
    <brk id="2" max="163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2017-03-10T06:35:34Z</dcterms:created>
  <dcterms:modified xsi:type="dcterms:W3CDTF">2024-05-22T13:28:55Z</dcterms:modified>
</cp:coreProperties>
</file>