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сен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Таблица!$C$6:$L$52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K22" i="1" l="1"/>
  <c r="E22" i="1"/>
  <c r="E14" i="1"/>
  <c r="I35" i="1"/>
  <c r="K35" i="1" l="1"/>
  <c r="E35" i="1" l="1"/>
  <c r="L35" i="1" s="1"/>
  <c r="H51" i="1"/>
  <c r="H49" i="1"/>
  <c r="H47" i="1"/>
  <c r="H42" i="1"/>
  <c r="H38" i="1"/>
  <c r="H32" i="1"/>
  <c r="H27" i="1"/>
  <c r="H21" i="1"/>
  <c r="H18" i="1"/>
  <c r="H16" i="1"/>
  <c r="H7" i="1"/>
  <c r="G51" i="1"/>
  <c r="G49" i="1"/>
  <c r="G47" i="1"/>
  <c r="G42" i="1"/>
  <c r="G38" i="1"/>
  <c r="G32" i="1"/>
  <c r="G27" i="1"/>
  <c r="G21" i="1"/>
  <c r="G18" i="1"/>
  <c r="G16" i="1"/>
  <c r="G7" i="1"/>
  <c r="D51" i="1"/>
  <c r="D49" i="1"/>
  <c r="D47" i="1"/>
  <c r="D42" i="1"/>
  <c r="D38" i="1"/>
  <c r="D32" i="1"/>
  <c r="D27" i="1"/>
  <c r="D21" i="1"/>
  <c r="D18" i="1"/>
  <c r="D16" i="1"/>
  <c r="D7" i="1"/>
  <c r="C51" i="1"/>
  <c r="C49" i="1"/>
  <c r="C47" i="1"/>
  <c r="C42" i="1"/>
  <c r="C38" i="1"/>
  <c r="C32" i="1"/>
  <c r="C27" i="1"/>
  <c r="C21" i="1"/>
  <c r="C18" i="1"/>
  <c r="C16" i="1"/>
  <c r="C7" i="1"/>
  <c r="E52" i="1"/>
  <c r="E50" i="1"/>
  <c r="E48" i="1"/>
  <c r="E46" i="1"/>
  <c r="E45" i="1"/>
  <c r="E44" i="1"/>
  <c r="E43" i="1"/>
  <c r="E41" i="1"/>
  <c r="E40" i="1"/>
  <c r="E39" i="1"/>
  <c r="E37" i="1"/>
  <c r="E36" i="1"/>
  <c r="E34" i="1"/>
  <c r="E33" i="1"/>
  <c r="E31" i="1"/>
  <c r="E30" i="1"/>
  <c r="E29" i="1"/>
  <c r="E28" i="1"/>
  <c r="E26" i="1"/>
  <c r="E25" i="1"/>
  <c r="E24" i="1"/>
  <c r="E23" i="1"/>
  <c r="E20" i="1"/>
  <c r="E19" i="1"/>
  <c r="E17" i="1"/>
  <c r="E15" i="1"/>
  <c r="E12" i="1"/>
  <c r="E11" i="1"/>
  <c r="E10" i="1"/>
  <c r="E9" i="1"/>
  <c r="E8" i="1"/>
  <c r="I52" i="1"/>
  <c r="I50" i="1"/>
  <c r="I48" i="1"/>
  <c r="I46" i="1"/>
  <c r="I45" i="1"/>
  <c r="I44" i="1"/>
  <c r="I43" i="1"/>
  <c r="I41" i="1"/>
  <c r="I40" i="1"/>
  <c r="I39" i="1"/>
  <c r="I37" i="1"/>
  <c r="I36" i="1"/>
  <c r="I34" i="1"/>
  <c r="I33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2" i="1"/>
  <c r="K50" i="1"/>
  <c r="K48" i="1"/>
  <c r="K46" i="1"/>
  <c r="K45" i="1"/>
  <c r="K44" i="1"/>
  <c r="K43" i="1"/>
  <c r="K41" i="1"/>
  <c r="K40" i="1"/>
  <c r="K39" i="1"/>
  <c r="K37" i="1"/>
  <c r="K36" i="1"/>
  <c r="K34" i="1"/>
  <c r="K33" i="1"/>
  <c r="K31" i="1"/>
  <c r="K30" i="1"/>
  <c r="K29" i="1"/>
  <c r="K28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D6" i="1" l="1"/>
  <c r="C6" i="1"/>
  <c r="F22" i="1"/>
  <c r="F28" i="1"/>
  <c r="L9" i="1"/>
  <c r="F35" i="1"/>
  <c r="J35" i="1"/>
  <c r="J51" i="1"/>
  <c r="L11" i="1"/>
  <c r="L22" i="1"/>
  <c r="L30" i="1"/>
  <c r="K51" i="1"/>
  <c r="L25" i="1"/>
  <c r="L41" i="1"/>
  <c r="L17" i="1"/>
  <c r="L37" i="1"/>
  <c r="L29" i="1"/>
  <c r="L40" i="1"/>
  <c r="L45" i="1"/>
  <c r="L52" i="1"/>
  <c r="L20" i="1"/>
  <c r="L14" i="1"/>
  <c r="L15" i="1"/>
  <c r="L10" i="1"/>
  <c r="L46" i="1"/>
  <c r="L50" i="1"/>
  <c r="L48" i="1"/>
  <c r="L44" i="1"/>
  <c r="L43" i="1"/>
  <c r="L39" i="1"/>
  <c r="L36" i="1"/>
  <c r="L33" i="1"/>
  <c r="L31" i="1"/>
  <c r="L28" i="1"/>
  <c r="L26" i="1"/>
  <c r="L24" i="1"/>
  <c r="E51" i="1"/>
  <c r="K16" i="1"/>
  <c r="K7" i="1"/>
  <c r="E27" i="1"/>
  <c r="E16" i="1"/>
  <c r="I51" i="1"/>
  <c r="I49" i="1"/>
  <c r="K49" i="1"/>
  <c r="E49" i="1"/>
  <c r="I47" i="1"/>
  <c r="K47" i="1"/>
  <c r="E47" i="1"/>
  <c r="I42" i="1"/>
  <c r="K42" i="1"/>
  <c r="E42" i="1"/>
  <c r="I38" i="1"/>
  <c r="K38" i="1"/>
  <c r="E38" i="1"/>
  <c r="I32" i="1"/>
  <c r="K32" i="1"/>
  <c r="E32" i="1"/>
  <c r="I27" i="1"/>
  <c r="K27" i="1"/>
  <c r="I21" i="1"/>
  <c r="K21" i="1"/>
  <c r="E21" i="1"/>
  <c r="I18" i="1"/>
  <c r="K18" i="1"/>
  <c r="E18" i="1"/>
  <c r="I16" i="1"/>
  <c r="I7" i="1"/>
  <c r="E7" i="1"/>
  <c r="L34" i="1"/>
  <c r="L23" i="1"/>
  <c r="L19" i="1"/>
  <c r="L12" i="1"/>
  <c r="L8" i="1"/>
  <c r="F45" i="1" l="1"/>
  <c r="L16" i="1"/>
  <c r="F17" i="1"/>
  <c r="F27" i="1"/>
  <c r="J24" i="1"/>
  <c r="J26" i="1"/>
  <c r="J39" i="1"/>
  <c r="J45" i="1"/>
  <c r="J19" i="1"/>
  <c r="J49" i="1"/>
  <c r="J36" i="1"/>
  <c r="J25" i="1"/>
  <c r="J48" i="1"/>
  <c r="J50" i="1"/>
  <c r="J38" i="1"/>
  <c r="J43" i="1"/>
  <c r="J52" i="1"/>
  <c r="J8" i="1"/>
  <c r="J9" i="1"/>
  <c r="J29" i="1"/>
  <c r="J31" i="1"/>
  <c r="J20" i="1"/>
  <c r="J18" i="1"/>
  <c r="J7" i="1"/>
  <c r="J15" i="1"/>
  <c r="J47" i="1"/>
  <c r="J30" i="1"/>
  <c r="J40" i="1"/>
  <c r="J23" i="1"/>
  <c r="J32" i="1"/>
  <c r="J12" i="1"/>
  <c r="J33" i="1"/>
  <c r="J28" i="1"/>
  <c r="J10" i="1"/>
  <c r="J22" i="1"/>
  <c r="J46" i="1"/>
  <c r="I6" i="1"/>
  <c r="J34" i="1"/>
  <c r="J21" i="1"/>
  <c r="J44" i="1"/>
  <c r="J27" i="1"/>
  <c r="J41" i="1"/>
  <c r="J16" i="1"/>
  <c r="J42" i="1"/>
  <c r="J17" i="1"/>
  <c r="J37" i="1"/>
  <c r="J14" i="1"/>
  <c r="J11" i="1"/>
  <c r="L51" i="1"/>
  <c r="F43" i="1"/>
  <c r="F15" i="1"/>
  <c r="F33" i="1"/>
  <c r="F44" i="1"/>
  <c r="F50" i="1"/>
  <c r="F39" i="1"/>
  <c r="F16" i="1"/>
  <c r="F32" i="1"/>
  <c r="K6" i="1"/>
  <c r="F11" i="1"/>
  <c r="F20" i="1"/>
  <c r="F31" i="1"/>
  <c r="F9" i="1"/>
  <c r="F38" i="1"/>
  <c r="F10" i="1"/>
  <c r="F26" i="1"/>
  <c r="F48" i="1"/>
  <c r="F19" i="1"/>
  <c r="F41" i="1"/>
  <c r="F42" i="1"/>
  <c r="F25" i="1"/>
  <c r="F14" i="1"/>
  <c r="F47" i="1"/>
  <c r="F30" i="1"/>
  <c r="F52" i="1"/>
  <c r="F36" i="1"/>
  <c r="F8" i="1"/>
  <c r="F49" i="1"/>
  <c r="E6" i="1"/>
  <c r="F46" i="1"/>
  <c r="F29" i="1"/>
  <c r="F18" i="1"/>
  <c r="F51" i="1"/>
  <c r="F34" i="1"/>
  <c r="F21" i="1"/>
  <c r="F7" i="1"/>
  <c r="F40" i="1"/>
  <c r="F23" i="1"/>
  <c r="F12" i="1"/>
  <c r="F37" i="1"/>
  <c r="F24" i="1"/>
  <c r="L27" i="1"/>
  <c r="L49" i="1"/>
  <c r="L47" i="1"/>
  <c r="L42" i="1"/>
  <c r="L38" i="1"/>
  <c r="L32" i="1"/>
  <c r="L21" i="1"/>
  <c r="L18" i="1"/>
  <c r="L7" i="1"/>
  <c r="L6" i="1" l="1"/>
</calcChain>
</file>

<file path=xl/sharedStrings.xml><?xml version="1.0" encoding="utf-8"?>
<sst xmlns="http://schemas.openxmlformats.org/spreadsheetml/2006/main" count="107" uniqueCount="107">
  <si>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</si>
  <si>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</si>
  <si>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</si>
  <si>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</si>
  <si>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</si>
  <si>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</si>
  <si>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</si>
  <si>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</si>
  <si>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</si>
  <si>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</si>
  <si>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</si>
  <si>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</si>
  <si>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</si>
  <si>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</si>
  <si>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</si>
  <si>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</si>
  <si>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</si>
  <si>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</si>
  <si>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</si>
  <si>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</si>
  <si>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</si>
  <si>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</si>
  <si>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</si>
  <si>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</si>
  <si>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</si>
  <si>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</si>
  <si>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</si>
  <si>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</si>
  <si>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</si>
  <si>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</si>
  <si>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</si>
  <si>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</si>
  <si>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</si>
  <si>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</si>
  <si>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</si>
  <si>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</si>
  <si>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</si>
  <si>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</si>
  <si>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</si>
  <si>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</si>
  <si>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</si>
  <si>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</si>
  <si>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</si>
  <si>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</si>
  <si>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</si>
  <si>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</si>
  <si>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</si>
  <si>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</si>
  <si>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</si>
  <si>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</si>
  <si>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</si>
  <si>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</si>
  <si>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</si>
  <si>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</si>
  <si>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</si>
  <si>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</si>
  <si>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</si>
  <si>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</si>
  <si>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</si>
  <si>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</si>
  <si>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</si>
  <si>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</si>
  <si>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</si>
  <si>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</si>
  <si>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</si>
  <si>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</si>
  <si>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</si>
  <si>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</si>
  <si>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</si>
  <si>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</si>
  <si>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</si>
  <si>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</si>
  <si>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</si>
  <si>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</si>
  <si>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</si>
  <si>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</si>
  <si>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</si>
  <si>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</si>
  <si>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</si>
  <si>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</si>
  <si>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</si>
  <si>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</si>
  <si>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</si>
  <si>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</si>
  <si>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</si>
  <si>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</si>
  <si>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</si>
  <si>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</si>
  <si>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</si>
  <si>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</si>
  <si>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</si>
  <si>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</si>
  <si>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</si>
  <si>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</si>
  <si>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</si>
  <si>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</si>
  <si>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</si>
  <si>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</si>
  <si>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</si>
  <si>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</si>
  <si>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</si>
  <si>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</si>
  <si>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</si>
  <si>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округа)</t>
  </si>
  <si>
    <t>Информация об исполнении за январь-сентябрь месяц 2023 года, 2022 года в разрезе разделов, подразделов классификации расходов</t>
  </si>
  <si>
    <t>за январь-сентябрь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</si>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</sst>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2"/>
  <sheetViews>
    <sheetView tabSelected="1" workbookViewId="0">
      <selection activeCell="D53" sqref="D5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 x14ac:dyDescent="0.2">
      <c r="A2" s="17" t="s">
        <v>104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  <c r="O2" s="18"/>
    </row>
    <row r="3" spans="1:15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 x14ac:dyDescent="0.2">
      <c r="A4" s="21" t="s">
        <v>0</v>
      </c>
      <c r="B4" s="22" t="s">
        <v>1</v>
      </c>
      <c r="C4" s="16" t="s">
        <v>105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16" t="s">
        <v>5</v>
      </c>
      <c r="F5" s="16" t="s">
        <v>6</v>
      </c>
      <c r="G5" s="23" t="s">
        <v>7</v>
      </c>
      <c r="H5" s="23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(C7+C16+C18+C21+C27+C32+C38+C42+C47+C51+C49)</f>
        <v>1096478.8800000001</v>
      </c>
      <c r="D6" s="3">
        <f>(D7+D16+D18+D21+D27+D32+D38+D42+D47+D51+D49)</f>
        <v>789137.76</v>
      </c>
      <c r="E6" s="4">
        <f t="shared" ref="E6:E32" si="0">(D6/C6)</f>
        <v>0.71970174199798531</v>
      </c>
      <c r="F6" s="4">
        <v>1</v>
      </c>
      <c r="G6" s="3">
        <f>(G7+G16+G18+G21+G27+G32+G38+G42+G47+G51+G49)</f>
        <v>1225732.9099999997</v>
      </c>
      <c r="H6" s="3">
        <f>(H7+H16+H18+H21+H27+H32+H38+H42+H47+H51+H49)</f>
        <v>810962.1</v>
      </c>
      <c r="I6" s="4">
        <f t="shared" ref="I6:I32" si="1">(H6/G6)</f>
        <v>0.66161403792282947</v>
      </c>
      <c r="J6" s="4">
        <v>1</v>
      </c>
      <c r="K6" s="4">
        <f t="shared" ref="K6:K32" si="2">(D6/H6)</f>
        <v>0.97308833544748885</v>
      </c>
      <c r="L6" s="14">
        <f t="shared" ref="L6:L32" si="3">(E6-I6)</f>
        <v>5.8087704075155844E-2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104918.33000000002</v>
      </c>
      <c r="D7" s="7">
        <f>SUM(D8:D15)</f>
        <v>68648.98</v>
      </c>
      <c r="E7" s="8">
        <f t="shared" si="0"/>
        <v>0.65430873709103055</v>
      </c>
      <c r="F7" s="8">
        <f>(D7/D6)</f>
        <v>8.6992390276698958E-2</v>
      </c>
      <c r="G7" s="7">
        <f>SUM(G8:G15)</f>
        <v>89296.320000000007</v>
      </c>
      <c r="H7" s="7">
        <f>SUM(H8:H15)</f>
        <v>63952.86</v>
      </c>
      <c r="I7" s="8">
        <f t="shared" si="1"/>
        <v>0.71618696044809005</v>
      </c>
      <c r="J7" s="8">
        <f>(H7/H6)</f>
        <v>7.8860479423144433E-2</v>
      </c>
      <c r="K7" s="8">
        <f t="shared" si="2"/>
        <v>1.0734309614925743</v>
      </c>
      <c r="L7" s="15">
        <f t="shared" si="3"/>
        <v>-6.1878223357059503E-2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1784</v>
      </c>
      <c r="E8" s="4">
        <f t="shared" si="0"/>
        <v>0.85102323140771829</v>
      </c>
      <c r="F8" s="4">
        <f>(D8/D6)</f>
        <v>2.260695268212739E-3</v>
      </c>
      <c r="G8" s="3">
        <v>1961.87</v>
      </c>
      <c r="H8" s="3">
        <v>1695.76</v>
      </c>
      <c r="I8" s="4">
        <f t="shared" si="1"/>
        <v>0.86435900441925306</v>
      </c>
      <c r="J8" s="4">
        <f>(H8/H6)</f>
        <v>2.0910471648428455E-3</v>
      </c>
      <c r="K8" s="4">
        <f t="shared" si="2"/>
        <v>1.0520356654243526</v>
      </c>
      <c r="L8" s="14">
        <f t="shared" si="3"/>
        <v>-1.3335773011534768E-2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1213.1099999999999</v>
      </c>
      <c r="E9" s="4">
        <f t="shared" si="0"/>
        <v>0.58615674526478545</v>
      </c>
      <c r="F9" s="4">
        <f>(D9/D6)</f>
        <v>1.537260110325984E-3</v>
      </c>
      <c r="G9" s="3">
        <v>1720.62</v>
      </c>
      <c r="H9" s="3">
        <v>1009.55</v>
      </c>
      <c r="I9" s="4">
        <f t="shared" si="1"/>
        <v>0.58673617649451948</v>
      </c>
      <c r="J9" s="4">
        <f>(H9/H6)</f>
        <v>1.2448793846222899E-3</v>
      </c>
      <c r="K9" s="4">
        <f t="shared" si="2"/>
        <v>1.2016343915605963</v>
      </c>
      <c r="L9" s="14">
        <f t="shared" si="3"/>
        <v>-5.7943122973402872E-4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52103.71</v>
      </c>
      <c r="D10" s="3">
        <v>33056.65</v>
      </c>
      <c r="E10" s="4">
        <f t="shared" si="0"/>
        <v>0.6344394669784551</v>
      </c>
      <c r="F10" s="4">
        <f>(D10/D6)</f>
        <v>4.1889580850877038E-2</v>
      </c>
      <c r="G10" s="3">
        <v>39520.730000000003</v>
      </c>
      <c r="H10" s="3">
        <v>29431.01</v>
      </c>
      <c r="I10" s="4">
        <f t="shared" si="1"/>
        <v>0.74469803568911797</v>
      </c>
      <c r="J10" s="4">
        <f>(H10/H6)</f>
        <v>3.6291474040525441E-2</v>
      </c>
      <c r="K10" s="4">
        <f t="shared" si="2"/>
        <v>1.1231911511021879</v>
      </c>
      <c r="L10" s="14">
        <f t="shared" si="3"/>
        <v>-0.11025856871066286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8628.67</v>
      </c>
      <c r="E12" s="4">
        <f t="shared" si="0"/>
        <v>0.80093249224006058</v>
      </c>
      <c r="F12" s="4">
        <f>(D12/D6)</f>
        <v>1.0934301255588124E-2</v>
      </c>
      <c r="G12" s="3">
        <v>9224.89</v>
      </c>
      <c r="H12" s="3">
        <v>7628.43</v>
      </c>
      <c r="I12" s="4">
        <f t="shared" si="1"/>
        <v>0.82693994183128483</v>
      </c>
      <c r="J12" s="4">
        <f>(H12/H6)</f>
        <v>9.4066418147037943E-3</v>
      </c>
      <c r="K12" s="4">
        <f t="shared" si="2"/>
        <v>1.1311200338732872</v>
      </c>
      <c r="L12" s="14">
        <f t="shared" si="3"/>
        <v>-2.6007449591224252E-2</v>
      </c>
    </row>
    <row r="13" spans="1:15" s="13" customFormat="1" ht="41.1" customHeight="1" x14ac:dyDescent="0.2">
      <c r="A13" s="1" t="s">
        <v>106</v>
      </c>
      <c r="B13" s="2">
        <v>107</v>
      </c>
      <c r="C13" s="3">
        <v>400</v>
      </c>
      <c r="D13" s="3"/>
      <c r="E13" s="4"/>
      <c r="F13" s="4"/>
      <c r="G13" s="3"/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1073.24</v>
      </c>
      <c r="D14" s="3"/>
      <c r="E14" s="4">
        <f>(D14/C15)</f>
        <v>0</v>
      </c>
      <c r="F14" s="4">
        <f>(D14/D6)</f>
        <v>0</v>
      </c>
      <c r="G14" s="3">
        <v>2469.23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36400.1</v>
      </c>
      <c r="D15" s="3">
        <v>23966.55</v>
      </c>
      <c r="E15" s="4">
        <f t="shared" si="0"/>
        <v>0.65841989445083948</v>
      </c>
      <c r="F15" s="4">
        <f>(D15/D6)</f>
        <v>3.0370552791695076E-2</v>
      </c>
      <c r="G15" s="3">
        <v>34305.58</v>
      </c>
      <c r="H15" s="3">
        <v>24188.11</v>
      </c>
      <c r="I15" s="4">
        <f t="shared" si="1"/>
        <v>0.70507800771769491</v>
      </c>
      <c r="J15" s="4">
        <f>(H15/H6)</f>
        <v>2.9826437018450062E-2</v>
      </c>
      <c r="K15" s="4">
        <f t="shared" si="2"/>
        <v>0.99084012764949381</v>
      </c>
      <c r="L15" s="14">
        <f t="shared" si="3"/>
        <v>-4.6658113266855428E-2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358.03</v>
      </c>
      <c r="E16" s="8">
        <f t="shared" si="0"/>
        <v>0.6005199597450519</v>
      </c>
      <c r="F16" s="8">
        <f>(D16/D6)</f>
        <v>4.536977168599814E-4</v>
      </c>
      <c r="G16" s="7">
        <f>SUM(G17:G17)</f>
        <v>508.6</v>
      </c>
      <c r="H16" s="7">
        <f>SUM(H17:H17)</f>
        <v>350.3</v>
      </c>
      <c r="I16" s="8">
        <f t="shared" si="1"/>
        <v>0.68875344081793155</v>
      </c>
      <c r="J16" s="8">
        <f>(H16/H6)</f>
        <v>4.3195606798394155E-4</v>
      </c>
      <c r="K16" s="8">
        <f t="shared" si="2"/>
        <v>1.0220667998858119</v>
      </c>
      <c r="L16" s="8">
        <f t="shared" si="3"/>
        <v>-8.8233481072879649E-2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358.03</v>
      </c>
      <c r="E17" s="4">
        <f t="shared" si="0"/>
        <v>0.6005199597450519</v>
      </c>
      <c r="F17" s="4">
        <f>(D17/D6)</f>
        <v>4.536977168599814E-4</v>
      </c>
      <c r="G17" s="3">
        <v>508.6</v>
      </c>
      <c r="H17" s="3">
        <v>350.3</v>
      </c>
      <c r="I17" s="4">
        <f t="shared" si="1"/>
        <v>0.68875344081793155</v>
      </c>
      <c r="J17" s="4">
        <f>(H17/H6)</f>
        <v>4.3195606798394155E-4</v>
      </c>
      <c r="K17" s="4">
        <f t="shared" si="2"/>
        <v>1.0220667998858119</v>
      </c>
      <c r="L17" s="4">
        <f t="shared" si="3"/>
        <v>-8.8233481072879649E-2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17709.18</v>
      </c>
      <c r="D18" s="7">
        <f>SUM(D19:D20)</f>
        <v>12870.68</v>
      </c>
      <c r="E18" s="8">
        <f t="shared" si="0"/>
        <v>0.72678012194805186</v>
      </c>
      <c r="F18" s="8">
        <f>(D18/D6)</f>
        <v>1.630980121899122E-2</v>
      </c>
      <c r="G18" s="7">
        <f>SUM(G19:G20)</f>
        <v>17556.13</v>
      </c>
      <c r="H18" s="7">
        <f>SUM(H19:H20)</f>
        <v>13751.81</v>
      </c>
      <c r="I18" s="8">
        <f t="shared" si="1"/>
        <v>0.78330531842723872</v>
      </c>
      <c r="J18" s="8">
        <f>(H18/H6)</f>
        <v>1.6957401585104902E-2</v>
      </c>
      <c r="K18" s="8">
        <f t="shared" si="2"/>
        <v>0.9359262526169283</v>
      </c>
      <c r="L18" s="15">
        <f t="shared" si="3"/>
        <v>-5.6525196479186857E-2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6140.27</v>
      </c>
      <c r="D19" s="3">
        <v>4820.67</v>
      </c>
      <c r="E19" s="4">
        <f t="shared" si="0"/>
        <v>0.78509088362563861</v>
      </c>
      <c r="F19" s="4">
        <f>(D19/D6)</f>
        <v>6.108781310882906E-3</v>
      </c>
      <c r="G19" s="3">
        <v>5372.14</v>
      </c>
      <c r="H19" s="3">
        <v>4062.08</v>
      </c>
      <c r="I19" s="4">
        <f t="shared" si="1"/>
        <v>0.75613814978760785</v>
      </c>
      <c r="J19" s="4">
        <f>(H19/H6)</f>
        <v>5.0089640440656846E-3</v>
      </c>
      <c r="K19" s="4">
        <f t="shared" si="2"/>
        <v>1.1867491531432173</v>
      </c>
      <c r="L19" s="14">
        <f t="shared" si="3"/>
        <v>2.8952733838030764E-2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11568.91</v>
      </c>
      <c r="D20" s="3">
        <v>8050.01</v>
      </c>
      <c r="E20" s="4">
        <f t="shared" si="0"/>
        <v>0.69583132723826191</v>
      </c>
      <c r="F20" s="4">
        <f>(D20/D6)</f>
        <v>1.0201019908108313E-2</v>
      </c>
      <c r="G20" s="3">
        <v>12183.99</v>
      </c>
      <c r="H20" s="3">
        <v>9689.73</v>
      </c>
      <c r="I20" s="4">
        <f t="shared" si="1"/>
        <v>0.79528381096832812</v>
      </c>
      <c r="J20" s="4">
        <f>(H20/H6)</f>
        <v>1.1948437541039218E-2</v>
      </c>
      <c r="K20" s="4">
        <f t="shared" si="2"/>
        <v>0.83077753456494663</v>
      </c>
      <c r="L20" s="4">
        <f t="shared" si="3"/>
        <v>-9.945248373006621E-2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73211.759999999995</v>
      </c>
      <c r="D21" s="7">
        <f>SUM(D22:D26)</f>
        <v>50923.05</v>
      </c>
      <c r="E21" s="8">
        <f t="shared" si="0"/>
        <v>0.69555833652954124</v>
      </c>
      <c r="F21" s="8">
        <f>(D21/D6)</f>
        <v>6.4529987767915201E-2</v>
      </c>
      <c r="G21" s="7">
        <f>SUM(G22:G26)</f>
        <v>73365.34</v>
      </c>
      <c r="H21" s="7">
        <f>SUM(H22:H26)</f>
        <v>50355.96</v>
      </c>
      <c r="I21" s="8">
        <f t="shared" si="1"/>
        <v>0.68637261137207295</v>
      </c>
      <c r="J21" s="8">
        <f>(H21/H6)</f>
        <v>6.209409786227988E-2</v>
      </c>
      <c r="K21" s="8">
        <f t="shared" si="2"/>
        <v>1.0112616262305396</v>
      </c>
      <c r="L21" s="15">
        <f t="shared" si="3"/>
        <v>9.1857251574682941E-3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13046.72</v>
      </c>
      <c r="D22" s="3">
        <v>6136.86</v>
      </c>
      <c r="E22" s="4">
        <f>(D22/C22)</f>
        <v>0.47037569596036399</v>
      </c>
      <c r="F22" s="4">
        <f>(D22/D7)</f>
        <v>8.9394773236252015E-2</v>
      </c>
      <c r="G22" s="3">
        <v>10310.459999999999</v>
      </c>
      <c r="H22" s="3">
        <v>6119.85</v>
      </c>
      <c r="I22" s="4">
        <f t="shared" si="1"/>
        <v>0.59355741644892668</v>
      </c>
      <c r="J22" s="4">
        <f>(H22/H6)</f>
        <v>7.5464069159335567E-3</v>
      </c>
      <c r="K22" s="4">
        <f>(D22/H22)</f>
        <v>1.0027794798892129</v>
      </c>
      <c r="L22" s="14">
        <f t="shared" si="3"/>
        <v>-0.12318172048856268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6660.68</v>
      </c>
      <c r="E23" s="4">
        <f t="shared" si="0"/>
        <v>0.7236235716411975</v>
      </c>
      <c r="F23" s="4">
        <f>(D23/D6)</f>
        <v>8.44045277975293E-3</v>
      </c>
      <c r="G23" s="3">
        <v>3268.39</v>
      </c>
      <c r="H23" s="3">
        <v>2810.91</v>
      </c>
      <c r="I23" s="4">
        <f t="shared" si="1"/>
        <v>0.86002894391428197</v>
      </c>
      <c r="J23" s="4">
        <f>(H23/H6)</f>
        <v>3.4661422525171029E-3</v>
      </c>
      <c r="K23" s="4">
        <f t="shared" si="2"/>
        <v>2.3695813811185702</v>
      </c>
      <c r="L23" s="14">
        <f t="shared" si="3"/>
        <v>-0.13640537227308447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41277.33</v>
      </c>
      <c r="D24" s="3">
        <v>32592.11</v>
      </c>
      <c r="E24" s="4">
        <f t="shared" si="0"/>
        <v>0.78958861922512913</v>
      </c>
      <c r="F24" s="4">
        <f>(D24/D6)</f>
        <v>4.1300913037034245E-2</v>
      </c>
      <c r="G24" s="3">
        <v>46482.15</v>
      </c>
      <c r="H24" s="3">
        <v>36575.449999999997</v>
      </c>
      <c r="I24" s="4">
        <f t="shared" si="1"/>
        <v>0.7868708740882252</v>
      </c>
      <c r="J24" s="4">
        <f>(H24/H6)</f>
        <v>4.5101306213940207E-2</v>
      </c>
      <c r="K24" s="4">
        <f t="shared" si="2"/>
        <v>0.89109252244333292</v>
      </c>
      <c r="L24" s="4">
        <f t="shared" si="3"/>
        <v>2.7177451369039263E-3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534.4</v>
      </c>
      <c r="D25" s="3">
        <v>252.42</v>
      </c>
      <c r="E25" s="4">
        <f t="shared" si="0"/>
        <v>0.47234281437125747</v>
      </c>
      <c r="F25" s="4">
        <f>(D25/D6)</f>
        <v>3.1986810515821721E-4</v>
      </c>
      <c r="G25" s="3">
        <v>1040.6400000000001</v>
      </c>
      <c r="H25" s="3">
        <v>283.51</v>
      </c>
      <c r="I25" s="4">
        <f t="shared" si="1"/>
        <v>0.27243811500615001</v>
      </c>
      <c r="J25" s="4">
        <f>(H25/H6)</f>
        <v>3.4959710201006928E-4</v>
      </c>
      <c r="K25" s="4">
        <f t="shared" si="2"/>
        <v>0.89033896511586896</v>
      </c>
      <c r="L25" s="4">
        <f t="shared" si="3"/>
        <v>0.19990469936510746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9148.69</v>
      </c>
      <c r="D26" s="3">
        <v>5280.98</v>
      </c>
      <c r="E26" s="4">
        <f t="shared" si="0"/>
        <v>0.57723892710322455</v>
      </c>
      <c r="F26" s="4">
        <f>(D26/D6)</f>
        <v>6.6920888439047695E-3</v>
      </c>
      <c r="G26" s="3">
        <v>12263.7</v>
      </c>
      <c r="H26" s="3">
        <v>4566.24</v>
      </c>
      <c r="I26" s="4">
        <f t="shared" si="1"/>
        <v>0.37233787519264167</v>
      </c>
      <c r="J26" s="4">
        <f>(H26/H6)</f>
        <v>5.6306453778789418E-3</v>
      </c>
      <c r="K26" s="4">
        <f t="shared" si="2"/>
        <v>1.1565270331826623</v>
      </c>
      <c r="L26" s="4">
        <f t="shared" si="3"/>
        <v>0.20490105191058289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315758.05</v>
      </c>
      <c r="D27" s="7">
        <f>SUM(D28:D31)</f>
        <v>220906.68</v>
      </c>
      <c r="E27" s="8">
        <f t="shared" si="0"/>
        <v>0.69960743677002057</v>
      </c>
      <c r="F27" s="8">
        <f>(D27/D6)</f>
        <v>0.27993424113934173</v>
      </c>
      <c r="G27" s="7">
        <f>SUM(G28:G31)</f>
        <v>506951.35000000003</v>
      </c>
      <c r="H27" s="7">
        <f>SUM(H28:H31)</f>
        <v>321243.37</v>
      </c>
      <c r="I27" s="8">
        <f t="shared" si="1"/>
        <v>0.63367691988590225</v>
      </c>
      <c r="J27" s="8">
        <f>(H27/H6)</f>
        <v>0.39612624313762629</v>
      </c>
      <c r="K27" s="8">
        <f t="shared" si="2"/>
        <v>0.68766144496616377</v>
      </c>
      <c r="L27" s="8">
        <f t="shared" si="3"/>
        <v>6.5930516884118329E-2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212678.95</v>
      </c>
      <c r="D28" s="3">
        <v>144592.1</v>
      </c>
      <c r="E28" s="4">
        <f t="shared" si="0"/>
        <v>0.67986088891260743</v>
      </c>
      <c r="F28" s="4">
        <f>(D28/D6)</f>
        <v>0.18322795756218788</v>
      </c>
      <c r="G28" s="3">
        <v>437369.7</v>
      </c>
      <c r="H28" s="3">
        <v>274096.21000000002</v>
      </c>
      <c r="I28" s="4">
        <f t="shared" si="1"/>
        <v>0.62669226972055914</v>
      </c>
      <c r="J28" s="4">
        <f>(H28/H6)</f>
        <v>0.33798892697944827</v>
      </c>
      <c r="K28" s="4">
        <f t="shared" si="2"/>
        <v>0.52752316422032974</v>
      </c>
      <c r="L28" s="4">
        <f t="shared" si="3"/>
        <v>5.3168619192048294E-2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25030.9</v>
      </c>
      <c r="D29" s="3">
        <v>12878.16</v>
      </c>
      <c r="E29" s="4">
        <f t="shared" si="0"/>
        <v>0.51449048975466316</v>
      </c>
      <c r="F29" s="4">
        <f>(D29/D6)</f>
        <v>1.6319279918882604E-2</v>
      </c>
      <c r="G29" s="3">
        <v>25359.4</v>
      </c>
      <c r="H29" s="3">
        <v>10932.3</v>
      </c>
      <c r="I29" s="4">
        <f t="shared" si="1"/>
        <v>0.43109458425672526</v>
      </c>
      <c r="J29" s="4">
        <f>(H29/H6)</f>
        <v>1.3480654644649854E-2</v>
      </c>
      <c r="K29" s="4">
        <f t="shared" si="2"/>
        <v>1.1779918223978487</v>
      </c>
      <c r="L29" s="4">
        <f t="shared" si="3"/>
        <v>8.3395905497937906E-2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70532.12</v>
      </c>
      <c r="D30" s="3">
        <v>58708.36</v>
      </c>
      <c r="E30" s="4">
        <f t="shared" si="0"/>
        <v>0.83236346787818094</v>
      </c>
      <c r="F30" s="4">
        <f>(D30/D6)</f>
        <v>7.4395578282808308E-2</v>
      </c>
      <c r="G30" s="3">
        <v>38706.85</v>
      </c>
      <c r="H30" s="3">
        <v>32550.799999999999</v>
      </c>
      <c r="I30" s="4">
        <f t="shared" si="1"/>
        <v>0.84095709157423038</v>
      </c>
      <c r="J30" s="4">
        <f>(H30/H6)</f>
        <v>4.0138497224469556E-2</v>
      </c>
      <c r="K30" s="4">
        <f t="shared" si="2"/>
        <v>1.803591924008012</v>
      </c>
      <c r="L30" s="14">
        <f t="shared" si="3"/>
        <v>-8.593623696049435E-3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7516.08</v>
      </c>
      <c r="D31" s="3">
        <v>4728.0600000000004</v>
      </c>
      <c r="E31" s="4">
        <f t="shared" si="0"/>
        <v>0.62905929686751616</v>
      </c>
      <c r="F31" s="4">
        <f>(D31/D6)</f>
        <v>5.9914253754629618E-3</v>
      </c>
      <c r="G31" s="3">
        <v>5515.4</v>
      </c>
      <c r="H31" s="3">
        <v>3664.06</v>
      </c>
      <c r="I31" s="4">
        <f t="shared" si="1"/>
        <v>0.66433259600391636</v>
      </c>
      <c r="J31" s="4">
        <f>(H31/H6)</f>
        <v>4.518164289058638E-3</v>
      </c>
      <c r="K31" s="4">
        <f t="shared" si="2"/>
        <v>1.2903882578342059</v>
      </c>
      <c r="L31" s="14">
        <f t="shared" si="3"/>
        <v>-3.5273299136400205E-2</v>
      </c>
    </row>
    <row r="32" spans="1:12" s="13" customFormat="1" ht="21" customHeight="1" x14ac:dyDescent="0.2">
      <c r="A32" s="5" t="s">
        <v>62</v>
      </c>
      <c r="B32" s="6" t="s">
        <v>63</v>
      </c>
      <c r="C32" s="7">
        <f>SUM(C33:C37)</f>
        <v>448198.77</v>
      </c>
      <c r="D32" s="7">
        <f>SUM(D33:D37)</f>
        <v>331076.59999999998</v>
      </c>
      <c r="E32" s="8">
        <f t="shared" si="0"/>
        <v>0.73868252695115599</v>
      </c>
      <c r="F32" s="8">
        <f>(D32/D6)</f>
        <v>0.41954221022195159</v>
      </c>
      <c r="G32" s="7">
        <f>SUM(G33:G37)</f>
        <v>416658.66999999993</v>
      </c>
      <c r="H32" s="7">
        <f>SUM(H33:H37)</f>
        <v>287940.86</v>
      </c>
      <c r="I32" s="8">
        <f t="shared" si="1"/>
        <v>0.69107132704090868</v>
      </c>
      <c r="J32" s="8">
        <f>(H32/H6)</f>
        <v>0.35506080987015298</v>
      </c>
      <c r="K32" s="8">
        <f t="shared" si="2"/>
        <v>1.1498076375822452</v>
      </c>
      <c r="L32" s="15">
        <f t="shared" si="3"/>
        <v>4.7611199910247315E-2</v>
      </c>
    </row>
    <row r="33" spans="1:12" s="13" customFormat="1" ht="21" customHeight="1" x14ac:dyDescent="0.2">
      <c r="A33" s="1" t="s">
        <v>64</v>
      </c>
      <c r="B33" s="2" t="s">
        <v>65</v>
      </c>
      <c r="C33" s="3">
        <v>134710.92000000001</v>
      </c>
      <c r="D33" s="3">
        <v>100150.39</v>
      </c>
      <c r="E33" s="4">
        <f t="shared" ref="E33:E52" si="4">(D33/C33)</f>
        <v>0.74344670795804813</v>
      </c>
      <c r="F33" s="4">
        <f>(D33/D6)</f>
        <v>0.12691116187368856</v>
      </c>
      <c r="G33" s="3">
        <v>115173.13</v>
      </c>
      <c r="H33" s="3">
        <v>83225.55</v>
      </c>
      <c r="I33" s="4">
        <f t="shared" ref="I33:I52" si="5">(H33/G33)</f>
        <v>0.72261255728658236</v>
      </c>
      <c r="J33" s="4">
        <f>(H33/H6)</f>
        <v>0.10262569607137005</v>
      </c>
      <c r="K33" s="4">
        <f t="shared" ref="K33:K52" si="6">(D33/H33)</f>
        <v>1.203361107256125</v>
      </c>
      <c r="L33" s="14">
        <f t="shared" ref="L33:L52" si="7">(E33-I33)</f>
        <v>2.0834150671465768E-2</v>
      </c>
    </row>
    <row r="34" spans="1:12" s="13" customFormat="1" ht="21" customHeight="1" x14ac:dyDescent="0.2">
      <c r="A34" s="1" t="s">
        <v>66</v>
      </c>
      <c r="B34" s="2" t="s">
        <v>67</v>
      </c>
      <c r="C34" s="3">
        <v>243627.34</v>
      </c>
      <c r="D34" s="3">
        <v>177238.71</v>
      </c>
      <c r="E34" s="4">
        <f t="shared" si="4"/>
        <v>0.72749926178235991</v>
      </c>
      <c r="F34" s="4">
        <f>(D34/D6)</f>
        <v>0.22459793331901895</v>
      </c>
      <c r="G34" s="3">
        <v>216805.46</v>
      </c>
      <c r="H34" s="3">
        <v>158598.76999999999</v>
      </c>
      <c r="I34" s="4">
        <f t="shared" si="5"/>
        <v>0.73152571895560192</v>
      </c>
      <c r="J34" s="4">
        <f>(H34/H6)</f>
        <v>0.19556865851067515</v>
      </c>
      <c r="K34" s="4">
        <f t="shared" si="6"/>
        <v>1.1175289064347724</v>
      </c>
      <c r="L34" s="14">
        <f t="shared" si="7"/>
        <v>-4.0264571732420151E-3</v>
      </c>
    </row>
    <row r="35" spans="1:12" s="13" customFormat="1" ht="21" customHeight="1" x14ac:dyDescent="0.2">
      <c r="A35" s="1" t="s">
        <v>102</v>
      </c>
      <c r="B35" s="2">
        <v>703</v>
      </c>
      <c r="C35" s="3">
        <v>22935.279999999999</v>
      </c>
      <c r="D35" s="3">
        <v>17493.43</v>
      </c>
      <c r="E35" s="4">
        <f t="shared" si="4"/>
        <v>0.76273016941585192</v>
      </c>
      <c r="F35" s="4">
        <f>(D35/D7)</f>
        <v>0.25482432513928105</v>
      </c>
      <c r="G35" s="3">
        <v>49222.86</v>
      </c>
      <c r="H35" s="3">
        <v>21022.23</v>
      </c>
      <c r="I35" s="4">
        <f t="shared" si="5"/>
        <v>0.42708266037365566</v>
      </c>
      <c r="J35" s="4">
        <f>(H35/H7)</f>
        <v>0.32871446249628239</v>
      </c>
      <c r="K35" s="4">
        <f t="shared" si="6"/>
        <v>0.83213959698852125</v>
      </c>
      <c r="L35" s="14">
        <f t="shared" si="7"/>
        <v>0.33564750904219626</v>
      </c>
    </row>
    <row r="36" spans="1:12" s="13" customFormat="1" ht="21" customHeight="1" x14ac:dyDescent="0.2">
      <c r="A36" s="1" t="s">
        <v>68</v>
      </c>
      <c r="B36" s="2" t="s">
        <v>69</v>
      </c>
      <c r="C36" s="3">
        <v>10007.120000000001</v>
      </c>
      <c r="D36" s="3">
        <v>7701.37</v>
      </c>
      <c r="E36" s="4">
        <f t="shared" si="4"/>
        <v>0.76958905259455257</v>
      </c>
      <c r="F36" s="4">
        <f>(D36/D6)</f>
        <v>9.7592212543472761E-3</v>
      </c>
      <c r="G36" s="3">
        <v>8477.49</v>
      </c>
      <c r="H36" s="3">
        <v>6238.67</v>
      </c>
      <c r="I36" s="4">
        <f t="shared" si="5"/>
        <v>0.73591003941025002</v>
      </c>
      <c r="J36" s="4">
        <f>(H36/H6)</f>
        <v>7.6929242439319921E-3</v>
      </c>
      <c r="K36" s="4">
        <f t="shared" si="6"/>
        <v>1.2344570236925498</v>
      </c>
      <c r="L36" s="4">
        <f t="shared" si="7"/>
        <v>3.3679013184302553E-2</v>
      </c>
    </row>
    <row r="37" spans="1:12" s="13" customFormat="1" ht="21" customHeight="1" x14ac:dyDescent="0.2">
      <c r="A37" s="1" t="s">
        <v>70</v>
      </c>
      <c r="B37" s="2" t="s">
        <v>71</v>
      </c>
      <c r="C37" s="3">
        <v>36918.11</v>
      </c>
      <c r="D37" s="3">
        <v>28492.7</v>
      </c>
      <c r="E37" s="4">
        <f t="shared" si="4"/>
        <v>0.77178111230504487</v>
      </c>
      <c r="F37" s="4">
        <f>(D37/D6)</f>
        <v>3.610611663038403E-2</v>
      </c>
      <c r="G37" s="3">
        <v>26979.73</v>
      </c>
      <c r="H37" s="3">
        <v>18855.64</v>
      </c>
      <c r="I37" s="4">
        <f t="shared" si="5"/>
        <v>0.69888171601420768</v>
      </c>
      <c r="J37" s="4">
        <f>(H37/H6)</f>
        <v>2.3250950938397737E-2</v>
      </c>
      <c r="K37" s="4">
        <f t="shared" si="6"/>
        <v>1.51109694499895</v>
      </c>
      <c r="L37" s="14">
        <f t="shared" si="7"/>
        <v>7.2899396290837193E-2</v>
      </c>
    </row>
    <row r="38" spans="1:12" s="13" customFormat="1" ht="21" customHeight="1" x14ac:dyDescent="0.2">
      <c r="A38" s="5" t="s">
        <v>72</v>
      </c>
      <c r="B38" s="6" t="s">
        <v>73</v>
      </c>
      <c r="C38" s="7">
        <f>SUM(C39:C41)</f>
        <v>100426.01</v>
      </c>
      <c r="D38" s="7">
        <f>SUM(D39:D41)</f>
        <v>75262.260000000009</v>
      </c>
      <c r="E38" s="8">
        <f t="shared" si="4"/>
        <v>0.74942995345528529</v>
      </c>
      <c r="F38" s="8">
        <f>(D38/D6)</f>
        <v>9.5372777498316658E-2</v>
      </c>
      <c r="G38" s="7">
        <f>SUM(G39:G41)</f>
        <v>79269.67</v>
      </c>
      <c r="H38" s="7">
        <f>SUM(H39:H41)</f>
        <v>57910.320000000007</v>
      </c>
      <c r="I38" s="8">
        <f t="shared" si="5"/>
        <v>0.7305482664428905</v>
      </c>
      <c r="J38" s="8">
        <f>(H38/H6)</f>
        <v>7.1409403719360012E-2</v>
      </c>
      <c r="K38" s="8">
        <f t="shared" si="6"/>
        <v>1.2996346765136162</v>
      </c>
      <c r="L38" s="15">
        <f t="shared" si="7"/>
        <v>1.8881687012394788E-2</v>
      </c>
    </row>
    <row r="39" spans="1:12" s="13" customFormat="1" ht="21" customHeight="1" x14ac:dyDescent="0.2">
      <c r="A39" s="1" t="s">
        <v>74</v>
      </c>
      <c r="B39" s="2" t="s">
        <v>75</v>
      </c>
      <c r="C39" s="3">
        <v>75338.06</v>
      </c>
      <c r="D39" s="3">
        <v>56441.760000000002</v>
      </c>
      <c r="E39" s="4">
        <f t="shared" si="4"/>
        <v>0.74917989658878925</v>
      </c>
      <c r="F39" s="4">
        <f>(D39/D6)</f>
        <v>7.1523329462779728E-2</v>
      </c>
      <c r="G39" s="3">
        <v>56646.92</v>
      </c>
      <c r="H39" s="3">
        <v>40929.050000000003</v>
      </c>
      <c r="I39" s="4">
        <f t="shared" si="5"/>
        <v>0.72252913309320266</v>
      </c>
      <c r="J39" s="4">
        <f>(H39/H6)</f>
        <v>5.0469744517037236E-2</v>
      </c>
      <c r="K39" s="4">
        <f t="shared" si="6"/>
        <v>1.3790146607360787</v>
      </c>
      <c r="L39" s="14">
        <f t="shared" si="7"/>
        <v>2.6650763495586594E-2</v>
      </c>
    </row>
    <row r="40" spans="1:12" s="13" customFormat="1" ht="21" customHeight="1" x14ac:dyDescent="0.2">
      <c r="A40" s="1" t="s">
        <v>76</v>
      </c>
      <c r="B40" s="2" t="s">
        <v>77</v>
      </c>
      <c r="C40" s="3">
        <v>232.19</v>
      </c>
      <c r="D40" s="3">
        <v>160.54</v>
      </c>
      <c r="E40" s="4">
        <f t="shared" si="4"/>
        <v>0.69141651233903267</v>
      </c>
      <c r="F40" s="4">
        <f>(D40/D6)</f>
        <v>2.0343723002178983E-4</v>
      </c>
      <c r="G40" s="3">
        <v>324.12</v>
      </c>
      <c r="H40" s="3">
        <v>187.51</v>
      </c>
      <c r="I40" s="4">
        <f t="shared" si="5"/>
        <v>0.57852030112304076</v>
      </c>
      <c r="J40" s="4">
        <f>(H40/H6)</f>
        <v>2.3121919014464423E-4</v>
      </c>
      <c r="K40" s="4">
        <f t="shared" si="6"/>
        <v>0.85616767105754354</v>
      </c>
      <c r="L40" s="14">
        <f t="shared" si="7"/>
        <v>0.11289621121599192</v>
      </c>
    </row>
    <row r="41" spans="1:12" s="13" customFormat="1" ht="21" customHeight="1" x14ac:dyDescent="0.2">
      <c r="A41" s="1" t="s">
        <v>78</v>
      </c>
      <c r="B41" s="2" t="s">
        <v>79</v>
      </c>
      <c r="C41" s="3">
        <v>24855.759999999998</v>
      </c>
      <c r="D41" s="3">
        <v>18659.96</v>
      </c>
      <c r="E41" s="4">
        <f t="shared" si="4"/>
        <v>0.7507298107159065</v>
      </c>
      <c r="F41" s="4">
        <f>(D41/D6)</f>
        <v>2.3646010805515122E-2</v>
      </c>
      <c r="G41" s="3">
        <v>22298.63</v>
      </c>
      <c r="H41" s="3">
        <v>16793.759999999998</v>
      </c>
      <c r="I41" s="4">
        <f t="shared" si="5"/>
        <v>0.75312967657654295</v>
      </c>
      <c r="J41" s="4">
        <f>(H41/H6)</f>
        <v>2.0708440012178125E-2</v>
      </c>
      <c r="K41" s="4">
        <f t="shared" si="6"/>
        <v>1.1111246081878032</v>
      </c>
      <c r="L41" s="14">
        <f t="shared" si="7"/>
        <v>-2.399865860636452E-3</v>
      </c>
    </row>
    <row r="42" spans="1:12" s="13" customFormat="1" ht="21" customHeight="1" x14ac:dyDescent="0.2">
      <c r="A42" s="5" t="s">
        <v>80</v>
      </c>
      <c r="B42" s="6" t="s">
        <v>81</v>
      </c>
      <c r="C42" s="7">
        <f>SUM(C43:C46)</f>
        <v>30096.890000000003</v>
      </c>
      <c r="D42" s="7">
        <f>SUM(D43:D46)</f>
        <v>24753.230000000003</v>
      </c>
      <c r="E42" s="8">
        <f t="shared" si="4"/>
        <v>0.82245142272174965</v>
      </c>
      <c r="F42" s="8">
        <f>(D42/D6)</f>
        <v>3.1367438303801357E-2</v>
      </c>
      <c r="G42" s="7">
        <f>SUM(G43:G46)</f>
        <v>36938.67</v>
      </c>
      <c r="H42" s="7">
        <f>SUM(H43:H46)</f>
        <v>11026.7</v>
      </c>
      <c r="I42" s="8">
        <f t="shared" si="5"/>
        <v>0.29851372558892891</v>
      </c>
      <c r="J42" s="8">
        <f>(H42/H6)</f>
        <v>1.3597059591317524E-2</v>
      </c>
      <c r="K42" s="8">
        <f t="shared" si="6"/>
        <v>2.2448447858380116</v>
      </c>
      <c r="L42" s="8">
        <f t="shared" si="7"/>
        <v>0.52393769713282068</v>
      </c>
    </row>
    <row r="43" spans="1:12" s="13" customFormat="1" ht="21" customHeight="1" x14ac:dyDescent="0.2">
      <c r="A43" s="1" t="s">
        <v>82</v>
      </c>
      <c r="B43" s="2" t="s">
        <v>83</v>
      </c>
      <c r="C43" s="3">
        <v>5000</v>
      </c>
      <c r="D43" s="3">
        <v>3598.88</v>
      </c>
      <c r="E43" s="4">
        <f t="shared" si="4"/>
        <v>0.71977599999999997</v>
      </c>
      <c r="F43" s="4">
        <f>(D43/D6)</f>
        <v>4.5605218536241381E-3</v>
      </c>
      <c r="G43" s="3">
        <v>8077.61</v>
      </c>
      <c r="H43" s="3">
        <v>3595.03</v>
      </c>
      <c r="I43" s="4">
        <f t="shared" si="5"/>
        <v>0.44506110099398216</v>
      </c>
      <c r="J43" s="4">
        <f>(H43/H6)</f>
        <v>4.4330431718079058E-3</v>
      </c>
      <c r="K43" s="4">
        <f t="shared" si="6"/>
        <v>1.0010709229130215</v>
      </c>
      <c r="L43" s="4">
        <f t="shared" si="7"/>
        <v>0.27471489900601781</v>
      </c>
    </row>
    <row r="44" spans="1:12" s="13" customFormat="1" ht="21" customHeight="1" x14ac:dyDescent="0.2">
      <c r="A44" s="1" t="s">
        <v>84</v>
      </c>
      <c r="B44" s="2" t="s">
        <v>85</v>
      </c>
      <c r="C44" s="3">
        <v>720.56</v>
      </c>
      <c r="D44" s="3">
        <v>564.38</v>
      </c>
      <c r="E44" s="4">
        <f t="shared" si="4"/>
        <v>0.78325191517708459</v>
      </c>
      <c r="F44" s="4">
        <f>(D44/D6)</f>
        <v>7.1518564768716683E-4</v>
      </c>
      <c r="G44" s="3">
        <v>4069.45</v>
      </c>
      <c r="H44" s="3">
        <v>3751.72</v>
      </c>
      <c r="I44" s="4">
        <f t="shared" si="5"/>
        <v>0.9219231100025802</v>
      </c>
      <c r="J44" s="4">
        <f>(H44/H6)</f>
        <v>4.6262581198307541E-3</v>
      </c>
      <c r="K44" s="4">
        <f t="shared" si="6"/>
        <v>0.15043233503566364</v>
      </c>
      <c r="L44" s="4">
        <f t="shared" si="7"/>
        <v>-0.13867119482549561</v>
      </c>
    </row>
    <row r="45" spans="1:12" s="13" customFormat="1" ht="21" customHeight="1" x14ac:dyDescent="0.2">
      <c r="A45" s="1" t="s">
        <v>86</v>
      </c>
      <c r="B45" s="2" t="s">
        <v>87</v>
      </c>
      <c r="C45" s="3">
        <v>23655.13</v>
      </c>
      <c r="D45" s="3">
        <v>20034.07</v>
      </c>
      <c r="E45" s="4">
        <f t="shared" si="4"/>
        <v>0.84692284506574256</v>
      </c>
      <c r="F45" s="4">
        <f>(D45/D6)</f>
        <v>2.53872910605621E-2</v>
      </c>
      <c r="G45" s="3">
        <v>24183.61</v>
      </c>
      <c r="H45" s="3">
        <v>3248.58</v>
      </c>
      <c r="I45" s="4">
        <f t="shared" si="5"/>
        <v>0.13432982089936119</v>
      </c>
      <c r="J45" s="4">
        <f>(H45/H6)</f>
        <v>4.0058345513310674E-3</v>
      </c>
      <c r="K45" s="4">
        <f t="shared" si="6"/>
        <v>6.1670237457596855</v>
      </c>
      <c r="L45" s="14">
        <f t="shared" si="7"/>
        <v>0.71259302416638137</v>
      </c>
    </row>
    <row r="46" spans="1:12" s="13" customFormat="1" ht="21" customHeight="1" x14ac:dyDescent="0.2">
      <c r="A46" s="1" t="s">
        <v>88</v>
      </c>
      <c r="B46" s="2" t="s">
        <v>89</v>
      </c>
      <c r="C46" s="3">
        <v>721.2</v>
      </c>
      <c r="D46" s="3">
        <v>555.9</v>
      </c>
      <c r="E46" s="4">
        <f t="shared" si="4"/>
        <v>0.77079866888519122</v>
      </c>
      <c r="F46" s="4">
        <f>(D46/D6)</f>
        <v>7.0443974192794926E-4</v>
      </c>
      <c r="G46" s="3">
        <v>608</v>
      </c>
      <c r="H46" s="3">
        <v>431.37</v>
      </c>
      <c r="I46" s="4">
        <f t="shared" si="5"/>
        <v>0.70949013157894736</v>
      </c>
      <c r="J46" s="4">
        <f>(H46/H6)</f>
        <v>5.3192374834779585E-4</v>
      </c>
      <c r="K46" s="4">
        <f t="shared" si="6"/>
        <v>1.2886848876834271</v>
      </c>
      <c r="L46" s="14">
        <f t="shared" si="7"/>
        <v>6.130853730624386E-2</v>
      </c>
    </row>
    <row r="47" spans="1:12" s="13" customFormat="1" ht="21" customHeight="1" x14ac:dyDescent="0.2">
      <c r="A47" s="5" t="s">
        <v>90</v>
      </c>
      <c r="B47" s="6" t="s">
        <v>91</v>
      </c>
      <c r="C47" s="7">
        <f>SUM(C48:C48)</f>
        <v>2191.06</v>
      </c>
      <c r="D47" s="7">
        <f>SUM(D48:D48)</f>
        <v>1950.08</v>
      </c>
      <c r="E47" s="8">
        <f t="shared" si="4"/>
        <v>0.89001670424360813</v>
      </c>
      <c r="F47" s="8">
        <f>(D47/D6)</f>
        <v>2.4711528187423195E-3</v>
      </c>
      <c r="G47" s="7">
        <f>SUM(G48:G48)</f>
        <v>2632.18</v>
      </c>
      <c r="H47" s="7">
        <f>SUM(H48:H48)</f>
        <v>2559.12</v>
      </c>
      <c r="I47" s="8">
        <f t="shared" si="5"/>
        <v>0.97224353957556098</v>
      </c>
      <c r="J47" s="8">
        <f>(H47/H6)</f>
        <v>3.1556591855525676E-3</v>
      </c>
      <c r="K47" s="8">
        <f t="shared" si="6"/>
        <v>0.76201194160492669</v>
      </c>
      <c r="L47" s="15">
        <f t="shared" si="7"/>
        <v>-8.2226835331952852E-2</v>
      </c>
    </row>
    <row r="48" spans="1:12" s="13" customFormat="1" ht="21" customHeight="1" x14ac:dyDescent="0.2">
      <c r="A48" s="1" t="s">
        <v>92</v>
      </c>
      <c r="B48" s="2" t="s">
        <v>93</v>
      </c>
      <c r="C48" s="3">
        <v>2191.06</v>
      </c>
      <c r="D48" s="3">
        <v>1950.08</v>
      </c>
      <c r="E48" s="4">
        <f t="shared" si="4"/>
        <v>0.89001670424360813</v>
      </c>
      <c r="F48" s="4">
        <f>(D48/D6)</f>
        <v>2.4711528187423195E-3</v>
      </c>
      <c r="G48" s="3">
        <v>2632.18</v>
      </c>
      <c r="H48" s="3">
        <v>2559.12</v>
      </c>
      <c r="I48" s="4">
        <f t="shared" si="5"/>
        <v>0.97224353957556098</v>
      </c>
      <c r="J48" s="4">
        <f>(H48/H6)</f>
        <v>3.1556591855525676E-3</v>
      </c>
      <c r="K48" s="4">
        <f t="shared" si="6"/>
        <v>0.76201194160492669</v>
      </c>
      <c r="L48" s="4">
        <f t="shared" si="7"/>
        <v>-8.2226835331952852E-2</v>
      </c>
    </row>
    <row r="49" spans="1:12" s="13" customFormat="1" ht="21" customHeight="1" x14ac:dyDescent="0.2">
      <c r="A49" s="5" t="s">
        <v>94</v>
      </c>
      <c r="B49" s="6" t="s">
        <v>95</v>
      </c>
      <c r="C49" s="7">
        <f>SUM(C50:C50)</f>
        <v>3367.83</v>
      </c>
      <c r="D49" s="7">
        <f>SUM(D50:D50)</f>
        <v>2385.02</v>
      </c>
      <c r="E49" s="8">
        <f t="shared" si="4"/>
        <v>0.70817707544620723</v>
      </c>
      <c r="F49" s="8">
        <f>(D49/D6)</f>
        <v>3.0223113388972793E-3</v>
      </c>
      <c r="G49" s="7">
        <f>SUM(G50:G50)</f>
        <v>2551.1799999999998</v>
      </c>
      <c r="H49" s="7">
        <f>SUM(H50:H50)</f>
        <v>1867.65</v>
      </c>
      <c r="I49" s="8">
        <f t="shared" si="5"/>
        <v>0.73207300151302546</v>
      </c>
      <c r="J49" s="8">
        <f>(H49/H6)</f>
        <v>2.3030052822443862E-3</v>
      </c>
      <c r="K49" s="8">
        <f t="shared" si="6"/>
        <v>1.2770165716274462</v>
      </c>
      <c r="L49" s="15">
        <f t="shared" si="7"/>
        <v>-2.3895926066818229E-2</v>
      </c>
    </row>
    <row r="50" spans="1:12" s="13" customFormat="1" ht="21" customHeight="1" x14ac:dyDescent="0.2">
      <c r="A50" s="1" t="s">
        <v>96</v>
      </c>
      <c r="B50" s="2" t="s">
        <v>97</v>
      </c>
      <c r="C50" s="3">
        <v>3367.83</v>
      </c>
      <c r="D50" s="3">
        <v>2385.02</v>
      </c>
      <c r="E50" s="4">
        <f t="shared" si="4"/>
        <v>0.70817707544620723</v>
      </c>
      <c r="F50" s="4">
        <f>(D50/D6)</f>
        <v>3.0223113388972793E-3</v>
      </c>
      <c r="G50" s="3">
        <v>2551.1799999999998</v>
      </c>
      <c r="H50" s="3">
        <v>1867.65</v>
      </c>
      <c r="I50" s="4">
        <f t="shared" si="5"/>
        <v>0.73207300151302546</v>
      </c>
      <c r="J50" s="4">
        <f>(H50/H6)</f>
        <v>2.3030052822443862E-3</v>
      </c>
      <c r="K50" s="4">
        <f t="shared" si="6"/>
        <v>1.2770165716274462</v>
      </c>
      <c r="L50" s="4">
        <f t="shared" si="7"/>
        <v>-2.3895926066818229E-2</v>
      </c>
    </row>
    <row r="51" spans="1:12" s="13" customFormat="1" ht="41.1" customHeight="1" x14ac:dyDescent="0.2">
      <c r="A51" s="5" t="s">
        <v>98</v>
      </c>
      <c r="B51" s="6" t="s">
        <v>99</v>
      </c>
      <c r="C51" s="7">
        <f>SUM(C52:C52)</f>
        <v>4.8</v>
      </c>
      <c r="D51" s="7">
        <f>SUM(D52:D52)</f>
        <v>3.15</v>
      </c>
      <c r="E51" s="8">
        <f t="shared" si="4"/>
        <v>0.65625</v>
      </c>
      <c r="F51" s="8">
        <f>(D51/D6)</f>
        <v>3.9916984836715963E-6</v>
      </c>
      <c r="G51" s="7">
        <f>SUM(G52:G52)</f>
        <v>4.8</v>
      </c>
      <c r="H51" s="7">
        <f>SUM(H52:H52)</f>
        <v>3.15</v>
      </c>
      <c r="I51" s="8">
        <f t="shared" si="5"/>
        <v>0.65625</v>
      </c>
      <c r="J51" s="8">
        <f>(H51/H6)</f>
        <v>3.8842752330842591E-6</v>
      </c>
      <c r="K51" s="8">
        <f t="shared" si="6"/>
        <v>1</v>
      </c>
      <c r="L51" s="8">
        <f t="shared" si="7"/>
        <v>0</v>
      </c>
    </row>
    <row r="52" spans="1:12" s="13" customFormat="1" ht="21" customHeight="1" x14ac:dyDescent="0.2">
      <c r="A52" s="1" t="s">
        <v>100</v>
      </c>
      <c r="B52" s="2" t="s">
        <v>101</v>
      </c>
      <c r="C52" s="3">
        <v>4.8</v>
      </c>
      <c r="D52" s="3">
        <v>3.15</v>
      </c>
      <c r="E52" s="4">
        <f t="shared" si="4"/>
        <v>0.65625</v>
      </c>
      <c r="F52" s="4">
        <f>(D52/D6)</f>
        <v>3.9916984836715963E-6</v>
      </c>
      <c r="G52" s="3">
        <v>4.8</v>
      </c>
      <c r="H52" s="3">
        <v>3.15</v>
      </c>
      <c r="I52" s="4">
        <f t="shared" si="5"/>
        <v>0.65625</v>
      </c>
      <c r="J52" s="4">
        <f>(H52/H6)</f>
        <v>3.8842752330842591E-6</v>
      </c>
      <c r="K52" s="4">
        <f t="shared" si="6"/>
        <v>1</v>
      </c>
      <c r="L52" s="4">
        <f t="shared" si="7"/>
        <v>0</v>
      </c>
    </row>
  </sheetData>
  <mergeCells count="17">
    <mergeCell ref="H5"/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2024-01-10T11:13:16Z</dcterms:modified>
</cp:coreProperties>
</file>