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3\октябр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Таблица!$C$6:$L$51</definedName>
  </definedNames>
  <calcPr calcId="162913"/>
</workbook>
</file>

<file path=xl/calcChain.xml><?xml version="1.0" encoding="utf-8"?>
<calcChain xmlns="http://schemas.openxmlformats.org/spreadsheetml/2006/main">
  <c r="C48" i="1" l="1"/>
  <c r="D48" i="1"/>
  <c r="C50" i="1"/>
  <c r="D50" i="1"/>
  <c r="I34" i="1"/>
  <c r="K34" i="1" l="1"/>
  <c r="E34" i="1" l="1"/>
  <c r="L34" i="1" s="1"/>
  <c r="H50" i="1"/>
  <c r="H48" i="1"/>
  <c r="H46" i="1"/>
  <c r="H41" i="1"/>
  <c r="H37" i="1"/>
  <c r="H31" i="1"/>
  <c r="H26" i="1"/>
  <c r="H20" i="1"/>
  <c r="H17" i="1"/>
  <c r="H15" i="1"/>
  <c r="H7" i="1"/>
  <c r="H6" i="1" s="1"/>
  <c r="G50" i="1"/>
  <c r="G48" i="1"/>
  <c r="G46" i="1"/>
  <c r="G41" i="1"/>
  <c r="G37" i="1"/>
  <c r="G31" i="1"/>
  <c r="G26" i="1"/>
  <c r="G20" i="1"/>
  <c r="G17" i="1"/>
  <c r="G15" i="1"/>
  <c r="G7" i="1"/>
  <c r="D46" i="1"/>
  <c r="D41" i="1"/>
  <c r="D37" i="1"/>
  <c r="D31" i="1"/>
  <c r="D26" i="1"/>
  <c r="D20" i="1"/>
  <c r="D17" i="1"/>
  <c r="D15" i="1"/>
  <c r="D7" i="1"/>
  <c r="C46" i="1"/>
  <c r="C41" i="1"/>
  <c r="C37" i="1"/>
  <c r="C31" i="1"/>
  <c r="C26" i="1"/>
  <c r="C20" i="1"/>
  <c r="C17" i="1"/>
  <c r="C15" i="1"/>
  <c r="C7" i="1"/>
  <c r="E51" i="1"/>
  <c r="E49" i="1"/>
  <c r="E47" i="1"/>
  <c r="E45" i="1"/>
  <c r="E44" i="1"/>
  <c r="E43" i="1"/>
  <c r="E42" i="1"/>
  <c r="E40" i="1"/>
  <c r="E39" i="1"/>
  <c r="E38" i="1"/>
  <c r="E36" i="1"/>
  <c r="E35" i="1"/>
  <c r="E33" i="1"/>
  <c r="E32" i="1"/>
  <c r="E30" i="1"/>
  <c r="E29" i="1"/>
  <c r="E28" i="1"/>
  <c r="E27" i="1"/>
  <c r="E25" i="1"/>
  <c r="E24" i="1"/>
  <c r="E23" i="1"/>
  <c r="E22" i="1"/>
  <c r="E21" i="1"/>
  <c r="E19" i="1"/>
  <c r="E18" i="1"/>
  <c r="E16" i="1"/>
  <c r="E14" i="1"/>
  <c r="E13" i="1"/>
  <c r="E12" i="1"/>
  <c r="E11" i="1"/>
  <c r="E10" i="1"/>
  <c r="E9" i="1"/>
  <c r="E8" i="1"/>
  <c r="I51" i="1"/>
  <c r="I49" i="1"/>
  <c r="I47" i="1"/>
  <c r="I45" i="1"/>
  <c r="I44" i="1"/>
  <c r="I43" i="1"/>
  <c r="I42" i="1"/>
  <c r="I40" i="1"/>
  <c r="I39" i="1"/>
  <c r="I38" i="1"/>
  <c r="I36" i="1"/>
  <c r="I35" i="1"/>
  <c r="I33" i="1"/>
  <c r="I32" i="1"/>
  <c r="I30" i="1"/>
  <c r="I29" i="1"/>
  <c r="I28" i="1"/>
  <c r="I27" i="1"/>
  <c r="I25" i="1"/>
  <c r="I24" i="1"/>
  <c r="I23" i="1"/>
  <c r="I22" i="1"/>
  <c r="I21" i="1"/>
  <c r="I19" i="1"/>
  <c r="I18" i="1"/>
  <c r="I16" i="1"/>
  <c r="I14" i="1"/>
  <c r="I13" i="1"/>
  <c r="I12" i="1"/>
  <c r="I11" i="1"/>
  <c r="I10" i="1"/>
  <c r="I9" i="1"/>
  <c r="I8" i="1"/>
  <c r="K51" i="1"/>
  <c r="K49" i="1"/>
  <c r="K47" i="1"/>
  <c r="K45" i="1"/>
  <c r="K44" i="1"/>
  <c r="K43" i="1"/>
  <c r="K42" i="1"/>
  <c r="K40" i="1"/>
  <c r="K39" i="1"/>
  <c r="K38" i="1"/>
  <c r="K36" i="1"/>
  <c r="K35" i="1"/>
  <c r="K33" i="1"/>
  <c r="K32" i="1"/>
  <c r="K30" i="1"/>
  <c r="K29" i="1"/>
  <c r="K28" i="1"/>
  <c r="K27" i="1"/>
  <c r="K25" i="1"/>
  <c r="K24" i="1"/>
  <c r="K23" i="1"/>
  <c r="K22" i="1"/>
  <c r="K21" i="1"/>
  <c r="K19" i="1"/>
  <c r="K18" i="1"/>
  <c r="K16" i="1"/>
  <c r="K14" i="1"/>
  <c r="K13" i="1"/>
  <c r="K12" i="1"/>
  <c r="K11" i="1"/>
  <c r="K10" i="1"/>
  <c r="K9" i="1"/>
  <c r="K8" i="1"/>
  <c r="G6" i="1" l="1"/>
  <c r="D6" i="1"/>
  <c r="C6" i="1"/>
  <c r="F34" i="1"/>
  <c r="L9" i="1"/>
  <c r="J34" i="1"/>
  <c r="J50" i="1"/>
  <c r="F27" i="1"/>
  <c r="L11" i="1"/>
  <c r="L21" i="1"/>
  <c r="L29" i="1"/>
  <c r="K50" i="1"/>
  <c r="L24" i="1"/>
  <c r="L40" i="1"/>
  <c r="L16" i="1"/>
  <c r="L36" i="1"/>
  <c r="L28" i="1"/>
  <c r="L39" i="1"/>
  <c r="L44" i="1"/>
  <c r="L51" i="1"/>
  <c r="L19" i="1"/>
  <c r="L13" i="1"/>
  <c r="L14" i="1"/>
  <c r="L10" i="1"/>
  <c r="L45" i="1"/>
  <c r="L49" i="1"/>
  <c r="L47" i="1"/>
  <c r="L43" i="1"/>
  <c r="L42" i="1"/>
  <c r="L38" i="1"/>
  <c r="L35" i="1"/>
  <c r="L32" i="1"/>
  <c r="L30" i="1"/>
  <c r="L27" i="1"/>
  <c r="L25" i="1"/>
  <c r="L23" i="1"/>
  <c r="E50" i="1"/>
  <c r="K15" i="1"/>
  <c r="K7" i="1"/>
  <c r="E26" i="1"/>
  <c r="E15" i="1"/>
  <c r="I50" i="1"/>
  <c r="I48" i="1"/>
  <c r="K48" i="1"/>
  <c r="E48" i="1"/>
  <c r="I46" i="1"/>
  <c r="K46" i="1"/>
  <c r="E46" i="1"/>
  <c r="I41" i="1"/>
  <c r="K41" i="1"/>
  <c r="E41" i="1"/>
  <c r="I37" i="1"/>
  <c r="K37" i="1"/>
  <c r="E37" i="1"/>
  <c r="I31" i="1"/>
  <c r="K31" i="1"/>
  <c r="E31" i="1"/>
  <c r="I26" i="1"/>
  <c r="K26" i="1"/>
  <c r="I20" i="1"/>
  <c r="K20" i="1"/>
  <c r="E20" i="1"/>
  <c r="I17" i="1"/>
  <c r="K17" i="1"/>
  <c r="E17" i="1"/>
  <c r="I15" i="1"/>
  <c r="I7" i="1"/>
  <c r="E7" i="1"/>
  <c r="L33" i="1"/>
  <c r="L22" i="1"/>
  <c r="L18" i="1"/>
  <c r="L12" i="1"/>
  <c r="L8" i="1"/>
  <c r="F44" i="1" l="1"/>
  <c r="L15" i="1"/>
  <c r="F16" i="1"/>
  <c r="F26" i="1"/>
  <c r="J23" i="1"/>
  <c r="J25" i="1"/>
  <c r="J38" i="1"/>
  <c r="J44" i="1"/>
  <c r="J18" i="1"/>
  <c r="J48" i="1"/>
  <c r="J35" i="1"/>
  <c r="J24" i="1"/>
  <c r="J47" i="1"/>
  <c r="J49" i="1"/>
  <c r="J37" i="1"/>
  <c r="J42" i="1"/>
  <c r="J51" i="1"/>
  <c r="J8" i="1"/>
  <c r="J9" i="1"/>
  <c r="J28" i="1"/>
  <c r="J30" i="1"/>
  <c r="J19" i="1"/>
  <c r="J17" i="1"/>
  <c r="J7" i="1"/>
  <c r="J14" i="1"/>
  <c r="J46" i="1"/>
  <c r="J29" i="1"/>
  <c r="J39" i="1"/>
  <c r="J22" i="1"/>
  <c r="J31" i="1"/>
  <c r="J12" i="1"/>
  <c r="J32" i="1"/>
  <c r="J27" i="1"/>
  <c r="J10" i="1"/>
  <c r="J21" i="1"/>
  <c r="J45" i="1"/>
  <c r="I6" i="1"/>
  <c r="J33" i="1"/>
  <c r="J20" i="1"/>
  <c r="J43" i="1"/>
  <c r="J26" i="1"/>
  <c r="J40" i="1"/>
  <c r="J15" i="1"/>
  <c r="J41" i="1"/>
  <c r="J16" i="1"/>
  <c r="J36" i="1"/>
  <c r="J13" i="1"/>
  <c r="J11" i="1"/>
  <c r="L50" i="1"/>
  <c r="F21" i="1"/>
  <c r="F42" i="1"/>
  <c r="F14" i="1"/>
  <c r="F32" i="1"/>
  <c r="F43" i="1"/>
  <c r="F49" i="1"/>
  <c r="F38" i="1"/>
  <c r="F15" i="1"/>
  <c r="F31" i="1"/>
  <c r="K6" i="1"/>
  <c r="F11" i="1"/>
  <c r="F19" i="1"/>
  <c r="F30" i="1"/>
  <c r="F9" i="1"/>
  <c r="F37" i="1"/>
  <c r="F10" i="1"/>
  <c r="F25" i="1"/>
  <c r="F47" i="1"/>
  <c r="F18" i="1"/>
  <c r="F40" i="1"/>
  <c r="F41" i="1"/>
  <c r="F24" i="1"/>
  <c r="F13" i="1"/>
  <c r="F46" i="1"/>
  <c r="F29" i="1"/>
  <c r="F51" i="1"/>
  <c r="F35" i="1"/>
  <c r="F8" i="1"/>
  <c r="F48" i="1"/>
  <c r="E6" i="1"/>
  <c r="F45" i="1"/>
  <c r="F28" i="1"/>
  <c r="F17" i="1"/>
  <c r="F50" i="1"/>
  <c r="F33" i="1"/>
  <c r="F20" i="1"/>
  <c r="F7" i="1"/>
  <c r="F39" i="1"/>
  <c r="F22" i="1"/>
  <c r="F12" i="1"/>
  <c r="F36" i="1"/>
  <c r="F23" i="1"/>
  <c r="L26" i="1"/>
  <c r="L48" i="1"/>
  <c r="L46" i="1"/>
  <c r="L41" i="1"/>
  <c r="L37" i="1"/>
  <c r="L31" i="1"/>
  <c r="L20" i="1"/>
  <c r="L17" i="1"/>
  <c r="L7" i="1"/>
  <c r="L6" i="1" l="1"/>
</calcChain>
</file>

<file path=xl/sharedStrings.xml><?xml version="1.0" encoding="utf-8"?>
<sst xmlns="http://schemas.openxmlformats.org/spreadsheetml/2006/main" count="106" uniqueCount="106">
  <si>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</si>
  <si>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</si>
  <si>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</si>
  <si>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</si>
  <si>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</si>
  <si>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</si>
  <si>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</si>
  <si>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</si>
  <si>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</si>
  <si>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</si>
  <si>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</si>
  <si>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</si>
  <si>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</si>
  <si>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</si>
  <si>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</si>
  <si>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</si>
  <si>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</si>
  <si>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</si>
  <si>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</si>
  <si>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</si>
  <si>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</si>
  <si>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</si>
  <si>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</si>
  <si>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</si>
  <si>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</si>
  <si>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</si>
  <si>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</si>
  <si>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</si>
  <si>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</si>
  <si>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</si>
  <si>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</si>
  <si>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</si>
  <si>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</si>
  <si>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</si>
  <si>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</si>
  <si>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</si>
  <si>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</si>
  <si>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</si>
  <si>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</si>
  <si>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</si>
  <si>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</si>
  <si>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</si>
  <si>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</si>
  <si>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</si>
  <si>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</si>
  <si>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</si>
  <si>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</si>
  <si>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</si>
  <si>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</si>
  <si>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</si>
  <si>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</si>
  <si>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</si>
  <si>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</si>
  <si>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</si>
  <si>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</si>
  <si>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</si>
  <si>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</si>
  <si>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</si>
  <si>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</si>
  <si>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</si>
  <si>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</si>
  <si>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</si>
  <si>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</si>
  <si>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</si>
  <si>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</si>
  <si>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</si>
  <si>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</si>
  <si>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</si>
  <si>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</si>
  <si>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</si>
  <si>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</si>
  <si>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</si>
  <si>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</si>
  <si>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</si>
  <si>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</si>
  <si>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</si>
  <si>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</si>
  <si>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</si>
  <si>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</si>
  <si>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</si>
  <si>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</si>
  <si>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</si>
  <si>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</si>
  <si>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</si>
  <si>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</si>
  <si>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</si>
  <si>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</si>
  <si>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</si>
  <si>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</si>
  <si>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</si>
  <si>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</si>
  <si>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</si>
  <si>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</si>
  <si>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</si>
  <si>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</si>
  <si>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</si>
  <si>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</si>
  <si>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</si>
  <si>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</si>
  <si>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</si>
  <si>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</si>
  <si>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</si>
  <si>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</si>
  <si>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Анализ исполнения расходов (Бюджет Тоншаевского муниципального округа)</t>
  </si>
  <si>
    <t>Информация об исполнении за январь-октябрь месяц 2023 года, 2022 года в разрезе разделов, подразделов классификации расходов</t>
  </si>
  <si>
    <t>за январь-октябрь месяц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</si>
</sst>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8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1"/>
  <sheetViews>
    <sheetView tabSelected="1" workbookViewId="0">
      <selection activeCell="D13" sqref="D13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20" t="s">
        <v>103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</row>
    <row r="2" spans="1:15" ht="21.75" customHeight="1" x14ac:dyDescent="0.2">
      <c r="A2" s="18" t="s">
        <v>104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19"/>
      <c r="O2" s="19"/>
    </row>
    <row r="3" spans="1:15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N3" s="19"/>
      <c r="O3" s="19"/>
    </row>
    <row r="4" spans="1:15" s="13" customFormat="1" ht="20.100000000000001" customHeight="1" x14ac:dyDescent="0.2">
      <c r="A4" s="22" t="s">
        <v>0</v>
      </c>
      <c r="B4" s="23" t="s">
        <v>1</v>
      </c>
      <c r="C4" s="17" t="s">
        <v>105</v>
      </c>
      <c r="D4" s="17"/>
      <c r="E4" s="17"/>
      <c r="F4" s="17"/>
      <c r="G4" s="17" t="s">
        <v>2</v>
      </c>
      <c r="H4" s="17"/>
      <c r="I4" s="17"/>
      <c r="J4" s="17"/>
      <c r="K4" s="17"/>
      <c r="L4" s="17"/>
    </row>
    <row r="5" spans="1:15" s="13" customFormat="1" ht="83.1" customHeight="1" x14ac:dyDescent="0.2">
      <c r="A5" s="22"/>
      <c r="B5" s="23"/>
      <c r="C5" s="16" t="s">
        <v>3</v>
      </c>
      <c r="D5" s="16" t="s">
        <v>4</v>
      </c>
      <c r="E5" s="17" t="s">
        <v>5</v>
      </c>
      <c r="F5" s="17" t="s">
        <v>6</v>
      </c>
      <c r="G5" s="16" t="s">
        <v>7</v>
      </c>
      <c r="H5" s="16" t="s">
        <v>8</v>
      </c>
      <c r="I5" s="17" t="s">
        <v>9</v>
      </c>
      <c r="J5" s="17" t="s">
        <v>10</v>
      </c>
      <c r="K5" s="17" t="s">
        <v>11</v>
      </c>
      <c r="L5" s="17" t="s">
        <v>12</v>
      </c>
    </row>
    <row r="6" spans="1:15" s="13" customFormat="1" ht="21" customHeight="1" x14ac:dyDescent="0.2">
      <c r="A6" s="1" t="s">
        <v>13</v>
      </c>
      <c r="B6" s="2"/>
      <c r="C6" s="3">
        <f>(C7+C15+C17+C20+C26+C31+C37+C41+C46+C50+C48)</f>
        <v>1110367.69</v>
      </c>
      <c r="D6" s="3">
        <f>(D7+D15+D17+D20+D26+D31+D37+D41+D46+D50+D48)</f>
        <v>905027.35</v>
      </c>
      <c r="E6" s="4">
        <f t="shared" ref="E6:E31" si="0">(D6/C6)</f>
        <v>0.81506996119456609</v>
      </c>
      <c r="F6" s="4">
        <v>1</v>
      </c>
      <c r="G6" s="3">
        <f>(G7+G15+G17+G20+G26+G31+G37+G41+G46+G50+G48)</f>
        <v>1240020.2</v>
      </c>
      <c r="H6" s="3">
        <f>(H7+H15+H17+H20+H26+H31+H37+H41+H46+H50+H48)</f>
        <v>928608.10000000009</v>
      </c>
      <c r="I6" s="4">
        <f t="shared" ref="I6:I31" si="1">(H6/G6)</f>
        <v>0.74886530074268154</v>
      </c>
      <c r="J6" s="4">
        <v>1</v>
      </c>
      <c r="K6" s="4">
        <f t="shared" ref="K6:K31" si="2">(D6/H6)</f>
        <v>0.97460634900772447</v>
      </c>
      <c r="L6" s="14">
        <f t="shared" ref="L6:L31" si="3">(E6-I6)</f>
        <v>6.6204660451884556E-2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SUM(C8:C14)</f>
        <v>107611.46</v>
      </c>
      <c r="D7" s="7">
        <f>SUM(D8:D14)</f>
        <v>77260.38</v>
      </c>
      <c r="E7" s="8">
        <f t="shared" si="0"/>
        <v>0.71795680497225856</v>
      </c>
      <c r="F7" s="8">
        <f>(D7/D6)</f>
        <v>8.5368005729329621E-2</v>
      </c>
      <c r="G7" s="7">
        <f>SUM(G8:G14)</f>
        <v>94897.9</v>
      </c>
      <c r="H7" s="7">
        <f>SUM(H8:H14)</f>
        <v>72705.5</v>
      </c>
      <c r="I7" s="8">
        <f t="shared" si="1"/>
        <v>0.76614445630514483</v>
      </c>
      <c r="J7" s="8">
        <f>(H7/H6)</f>
        <v>7.8295138713521881E-2</v>
      </c>
      <c r="K7" s="8">
        <f t="shared" si="2"/>
        <v>1.0626483553513835</v>
      </c>
      <c r="L7" s="15">
        <f t="shared" si="3"/>
        <v>-4.8187651332886272E-2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2096.3000000000002</v>
      </c>
      <c r="D8" s="3">
        <v>2017.75</v>
      </c>
      <c r="E8" s="4">
        <f t="shared" ref="E8:E14" si="4">(D8/C8)</f>
        <v>0.96252921814625758</v>
      </c>
      <c r="F8" s="4">
        <f>(D8/D6)</f>
        <v>2.2294906336256027E-3</v>
      </c>
      <c r="G8" s="3">
        <v>1961.9</v>
      </c>
      <c r="H8" s="3">
        <v>1910.6</v>
      </c>
      <c r="I8" s="4">
        <f t="shared" ref="I8:I14" si="5">(H8/G8)</f>
        <v>0.97385187828125785</v>
      </c>
      <c r="J8" s="4">
        <f>(H8/H6)</f>
        <v>2.0574879758210162E-3</v>
      </c>
      <c r="K8" s="4">
        <f t="shared" ref="K8:K14" si="6">(D8/H8)</f>
        <v>1.0560818591018528</v>
      </c>
      <c r="L8" s="14">
        <f t="shared" si="3"/>
        <v>-1.1322660135000273E-2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2069.6</v>
      </c>
      <c r="D9" s="3">
        <v>1332.57</v>
      </c>
      <c r="E9" s="4">
        <f t="shared" si="4"/>
        <v>0.6438780440664863</v>
      </c>
      <c r="F9" s="4">
        <f>(D9/D6)</f>
        <v>1.4724085410236496E-3</v>
      </c>
      <c r="G9" s="3">
        <v>1720.6</v>
      </c>
      <c r="H9" s="3">
        <v>1191.7</v>
      </c>
      <c r="I9" s="4">
        <f t="shared" si="5"/>
        <v>0.69260723003603397</v>
      </c>
      <c r="J9" s="4">
        <f>(H9/H6)</f>
        <v>1.2833185495582044E-3</v>
      </c>
      <c r="K9" s="4">
        <f t="shared" si="6"/>
        <v>1.1182092808592765</v>
      </c>
      <c r="L9" s="14">
        <f t="shared" si="3"/>
        <v>-4.8729185969547673E-2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52109.36</v>
      </c>
      <c r="D10" s="3">
        <v>37455.17</v>
      </c>
      <c r="E10" s="4">
        <f t="shared" si="4"/>
        <v>0.71878008096817914</v>
      </c>
      <c r="F10" s="4">
        <f>(D10/D6)</f>
        <v>4.1385677460465696E-2</v>
      </c>
      <c r="G10" s="3">
        <v>45340.6</v>
      </c>
      <c r="H10" s="3">
        <v>33439.300000000003</v>
      </c>
      <c r="I10" s="4">
        <f t="shared" si="5"/>
        <v>0.73751339858757947</v>
      </c>
      <c r="J10" s="4">
        <f>(H10/H6)</f>
        <v>3.6010131722951803E-2</v>
      </c>
      <c r="K10" s="4">
        <f t="shared" si="6"/>
        <v>1.1200943201562232</v>
      </c>
      <c r="L10" s="14">
        <f t="shared" si="3"/>
        <v>-1.8733317619400336E-2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2.1</v>
      </c>
      <c r="D11" s="3"/>
      <c r="E11" s="4">
        <f t="shared" si="4"/>
        <v>0</v>
      </c>
      <c r="F11" s="4">
        <f>(D11/D6)</f>
        <v>0</v>
      </c>
      <c r="G11" s="3">
        <v>93.4</v>
      </c>
      <c r="H11" s="3"/>
      <c r="I11" s="4">
        <f t="shared" si="5"/>
        <v>0</v>
      </c>
      <c r="J11" s="4">
        <f>(H11/H6)</f>
        <v>0</v>
      </c>
      <c r="K11" s="4" t="e">
        <f t="shared" si="6"/>
        <v>#DIV/0!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10773.28</v>
      </c>
      <c r="D12" s="3">
        <v>9695.48</v>
      </c>
      <c r="E12" s="4">
        <f t="shared" si="4"/>
        <v>0.89995618790192022</v>
      </c>
      <c r="F12" s="4">
        <f>(D12/D6)</f>
        <v>1.0712913814151584E-2</v>
      </c>
      <c r="G12" s="3">
        <v>9224.9</v>
      </c>
      <c r="H12" s="3">
        <v>8692.2999999999993</v>
      </c>
      <c r="I12" s="4">
        <f t="shared" si="5"/>
        <v>0.94226495680169975</v>
      </c>
      <c r="J12" s="4">
        <f>(H12/H6)</f>
        <v>9.3605687910755884E-3</v>
      </c>
      <c r="K12" s="4">
        <f t="shared" si="6"/>
        <v>1.1154101906284872</v>
      </c>
      <c r="L12" s="14">
        <f t="shared" si="3"/>
        <v>-4.2308768899779525E-2</v>
      </c>
    </row>
    <row r="13" spans="1:15" s="13" customFormat="1" ht="21" customHeight="1" x14ac:dyDescent="0.2">
      <c r="A13" s="1" t="s">
        <v>26</v>
      </c>
      <c r="B13" s="2" t="s">
        <v>27</v>
      </c>
      <c r="C13" s="3">
        <v>873.24</v>
      </c>
      <c r="D13" s="3"/>
      <c r="E13" s="4">
        <f t="shared" si="4"/>
        <v>0</v>
      </c>
      <c r="F13" s="4">
        <f>(D13/D6)</f>
        <v>0</v>
      </c>
      <c r="G13" s="3">
        <v>2078.5</v>
      </c>
      <c r="H13" s="3"/>
      <c r="I13" s="4">
        <f t="shared" si="5"/>
        <v>0</v>
      </c>
      <c r="J13" s="4">
        <f>(H13/H6)</f>
        <v>0</v>
      </c>
      <c r="K13" s="4" t="e">
        <f t="shared" si="6"/>
        <v>#DIV/0!</v>
      </c>
      <c r="L13" s="4">
        <f t="shared" si="3"/>
        <v>0</v>
      </c>
    </row>
    <row r="14" spans="1:15" s="13" customFormat="1" ht="21" customHeight="1" x14ac:dyDescent="0.2">
      <c r="A14" s="1" t="s">
        <v>28</v>
      </c>
      <c r="B14" s="2" t="s">
        <v>29</v>
      </c>
      <c r="C14" s="3">
        <v>39687.58</v>
      </c>
      <c r="D14" s="3">
        <v>26759.41</v>
      </c>
      <c r="E14" s="4">
        <f t="shared" si="4"/>
        <v>0.67425149127258444</v>
      </c>
      <c r="F14" s="4">
        <f>(D14/D6)</f>
        <v>2.9567515280063083E-2</v>
      </c>
      <c r="G14" s="3">
        <v>34478</v>
      </c>
      <c r="H14" s="3">
        <v>27471.599999999999</v>
      </c>
      <c r="I14" s="4">
        <f t="shared" si="5"/>
        <v>0.79678635651719931</v>
      </c>
      <c r="J14" s="4">
        <f>(H14/H6)</f>
        <v>2.9583631674115266E-2</v>
      </c>
      <c r="K14" s="4">
        <f t="shared" si="6"/>
        <v>0.97407540878580068</v>
      </c>
      <c r="L14" s="14">
        <f t="shared" si="3"/>
        <v>-0.12253486524461488</v>
      </c>
    </row>
    <row r="15" spans="1:15" s="13" customFormat="1" ht="21" customHeight="1" x14ac:dyDescent="0.2">
      <c r="A15" s="5" t="s">
        <v>30</v>
      </c>
      <c r="B15" s="6" t="s">
        <v>31</v>
      </c>
      <c r="C15" s="7">
        <f>SUM(C16:C16)</f>
        <v>596.20000000000005</v>
      </c>
      <c r="D15" s="7">
        <f>SUM(D16:D16)</f>
        <v>415.13</v>
      </c>
      <c r="E15" s="8">
        <f t="shared" si="0"/>
        <v>0.69629319020462921</v>
      </c>
      <c r="F15" s="8">
        <f>(D15/D6)</f>
        <v>4.5869332015214788E-4</v>
      </c>
      <c r="G15" s="7">
        <f>SUM(G16:G16)</f>
        <v>508.6</v>
      </c>
      <c r="H15" s="7">
        <f>SUM(H16:H16)</f>
        <v>391</v>
      </c>
      <c r="I15" s="8">
        <f t="shared" si="1"/>
        <v>0.76877703499803374</v>
      </c>
      <c r="J15" s="8">
        <f>(H15/H6)</f>
        <v>4.2106029443421823E-4</v>
      </c>
      <c r="K15" s="8">
        <f t="shared" si="2"/>
        <v>1.0617135549872123</v>
      </c>
      <c r="L15" s="8">
        <f t="shared" si="3"/>
        <v>-7.2483844793404528E-2</v>
      </c>
    </row>
    <row r="16" spans="1:15" s="13" customFormat="1" ht="21" customHeight="1" x14ac:dyDescent="0.2">
      <c r="A16" s="1" t="s">
        <v>32</v>
      </c>
      <c r="B16" s="2" t="s">
        <v>33</v>
      </c>
      <c r="C16" s="3">
        <v>596.20000000000005</v>
      </c>
      <c r="D16" s="3">
        <v>415.13</v>
      </c>
      <c r="E16" s="4">
        <f t="shared" si="0"/>
        <v>0.69629319020462921</v>
      </c>
      <c r="F16" s="4">
        <f>(D16/D6)</f>
        <v>4.5869332015214788E-4</v>
      </c>
      <c r="G16" s="3">
        <v>508.6</v>
      </c>
      <c r="H16" s="3">
        <v>391</v>
      </c>
      <c r="I16" s="4">
        <f t="shared" si="1"/>
        <v>0.76877703499803374</v>
      </c>
      <c r="J16" s="4">
        <f>(H16/H6)</f>
        <v>4.2106029443421823E-4</v>
      </c>
      <c r="K16" s="4">
        <f t="shared" si="2"/>
        <v>1.0617135549872123</v>
      </c>
      <c r="L16" s="4">
        <f t="shared" si="3"/>
        <v>-7.2483844793404528E-2</v>
      </c>
    </row>
    <row r="17" spans="1:12" s="13" customFormat="1" ht="41.1" customHeight="1" x14ac:dyDescent="0.2">
      <c r="A17" s="5" t="s">
        <v>34</v>
      </c>
      <c r="B17" s="6" t="s">
        <v>35</v>
      </c>
      <c r="C17" s="7">
        <f>SUM(C18:C19)</f>
        <v>18184.489999999998</v>
      </c>
      <c r="D17" s="7">
        <f>SUM(D18:D19)</f>
        <v>14523.8</v>
      </c>
      <c r="E17" s="8">
        <f t="shared" si="0"/>
        <v>0.7986916322646388</v>
      </c>
      <c r="F17" s="8">
        <f>(D17/D6)</f>
        <v>1.6047912806170996E-2</v>
      </c>
      <c r="G17" s="7">
        <f>SUM(G18:G19)</f>
        <v>17646.099999999999</v>
      </c>
      <c r="H17" s="7">
        <f>SUM(H18:H19)</f>
        <v>15153.2</v>
      </c>
      <c r="I17" s="8">
        <f t="shared" si="1"/>
        <v>0.85872799088750495</v>
      </c>
      <c r="J17" s="8">
        <f>(H17/H6)</f>
        <v>1.6318186326395385E-2</v>
      </c>
      <c r="K17" s="8">
        <f t="shared" si="2"/>
        <v>0.95846421877887167</v>
      </c>
      <c r="L17" s="15">
        <f t="shared" si="3"/>
        <v>-6.0036358622866159E-2</v>
      </c>
    </row>
    <row r="18" spans="1:12" s="13" customFormat="1" ht="41.1" customHeight="1" x14ac:dyDescent="0.2">
      <c r="A18" s="1" t="s">
        <v>36</v>
      </c>
      <c r="B18" s="2" t="s">
        <v>37</v>
      </c>
      <c r="C18" s="3">
        <v>6540.27</v>
      </c>
      <c r="D18" s="3">
        <v>5390.92</v>
      </c>
      <c r="E18" s="4">
        <f t="shared" si="0"/>
        <v>0.82426566487316266</v>
      </c>
      <c r="F18" s="4">
        <f>(D18/D6)</f>
        <v>5.9566376640440757E-3</v>
      </c>
      <c r="G18" s="3">
        <v>5328.5</v>
      </c>
      <c r="H18" s="3">
        <v>4584.6000000000004</v>
      </c>
      <c r="I18" s="4">
        <f t="shared" si="1"/>
        <v>0.86039223045885338</v>
      </c>
      <c r="J18" s="4">
        <f>(H18/H6)</f>
        <v>4.9370665623097625E-3</v>
      </c>
      <c r="K18" s="4">
        <f t="shared" si="2"/>
        <v>1.175875757972342</v>
      </c>
      <c r="L18" s="14">
        <f t="shared" si="3"/>
        <v>-3.6126565585690718E-2</v>
      </c>
    </row>
    <row r="19" spans="1:12" s="13" customFormat="1" ht="21" customHeight="1" x14ac:dyDescent="0.2">
      <c r="A19" s="1" t="s">
        <v>38</v>
      </c>
      <c r="B19" s="2" t="s">
        <v>39</v>
      </c>
      <c r="C19" s="3">
        <v>11644.22</v>
      </c>
      <c r="D19" s="3">
        <v>9132.8799999999992</v>
      </c>
      <c r="E19" s="4">
        <f t="shared" si="0"/>
        <v>0.78432733150009182</v>
      </c>
      <c r="F19" s="4">
        <f>(D19/D6)</f>
        <v>1.009127514212692E-2</v>
      </c>
      <c r="G19" s="3">
        <v>12317.6</v>
      </c>
      <c r="H19" s="3">
        <v>10568.6</v>
      </c>
      <c r="I19" s="4">
        <f t="shared" si="1"/>
        <v>0.85800805351691889</v>
      </c>
      <c r="J19" s="4">
        <f>(H19/H6)</f>
        <v>1.1381119764085623E-2</v>
      </c>
      <c r="K19" s="4">
        <f t="shared" si="2"/>
        <v>0.86415230021005607</v>
      </c>
      <c r="L19" s="4">
        <f t="shared" si="3"/>
        <v>-7.3680722016827072E-2</v>
      </c>
    </row>
    <row r="20" spans="1:12" s="13" customFormat="1" ht="21" customHeight="1" x14ac:dyDescent="0.2">
      <c r="A20" s="5" t="s">
        <v>40</v>
      </c>
      <c r="B20" s="6" t="s">
        <v>41</v>
      </c>
      <c r="C20" s="7">
        <f>SUM(C21:C25)</f>
        <v>70868.039999999994</v>
      </c>
      <c r="D20" s="7">
        <f>SUM(D21:D25)</f>
        <v>56778.239999999991</v>
      </c>
      <c r="E20" s="8">
        <f t="shared" si="0"/>
        <v>0.80118259232229361</v>
      </c>
      <c r="F20" s="8">
        <f>(D20/D6)</f>
        <v>6.2736490781190202E-2</v>
      </c>
      <c r="G20" s="7">
        <f>SUM(G21:G25)</f>
        <v>79132.899999999994</v>
      </c>
      <c r="H20" s="7">
        <f>SUM(H21:H25)</f>
        <v>52577.1</v>
      </c>
      <c r="I20" s="8">
        <f t="shared" si="1"/>
        <v>0.66441518003257816</v>
      </c>
      <c r="J20" s="8">
        <f>(H20/H6)</f>
        <v>5.6619256282601879E-2</v>
      </c>
      <c r="K20" s="8">
        <f t="shared" si="2"/>
        <v>1.0799043690123646</v>
      </c>
      <c r="L20" s="15">
        <f t="shared" si="3"/>
        <v>0.13676741228971545</v>
      </c>
    </row>
    <row r="21" spans="1:12" s="13" customFormat="1" ht="21" customHeight="1" x14ac:dyDescent="0.2">
      <c r="A21" s="1" t="s">
        <v>42</v>
      </c>
      <c r="B21" s="2" t="s">
        <v>43</v>
      </c>
      <c r="C21" s="3">
        <v>8611.08</v>
      </c>
      <c r="D21" s="3">
        <v>6667.44</v>
      </c>
      <c r="E21" s="4">
        <f t="shared" si="0"/>
        <v>0.77428615225964681</v>
      </c>
      <c r="F21" s="4">
        <f>(D21/D6)</f>
        <v>7.3671143750517589E-3</v>
      </c>
      <c r="G21" s="3">
        <v>8264.2000000000007</v>
      </c>
      <c r="H21" s="3">
        <v>6730.3</v>
      </c>
      <c r="I21" s="4">
        <f t="shared" si="1"/>
        <v>0.81439219767188586</v>
      </c>
      <c r="J21" s="4">
        <f>(H21/H6)</f>
        <v>7.2477291550655217E-3</v>
      </c>
      <c r="K21" s="4">
        <f t="shared" si="2"/>
        <v>0.99066014887895038</v>
      </c>
      <c r="L21" s="14">
        <f t="shared" si="3"/>
        <v>-4.0106045412239055E-2</v>
      </c>
    </row>
    <row r="22" spans="1:12" s="13" customFormat="1" ht="21" customHeight="1" x14ac:dyDescent="0.2">
      <c r="A22" s="1" t="s">
        <v>44</v>
      </c>
      <c r="B22" s="2" t="s">
        <v>45</v>
      </c>
      <c r="C22" s="3">
        <v>9204.6200000000008</v>
      </c>
      <c r="D22" s="3">
        <v>7564.62</v>
      </c>
      <c r="E22" s="4">
        <f t="shared" si="0"/>
        <v>0.82182860346217435</v>
      </c>
      <c r="F22" s="4">
        <f>(D22/D6)</f>
        <v>8.3584435321208805E-3</v>
      </c>
      <c r="G22" s="3">
        <v>9540.2000000000007</v>
      </c>
      <c r="H22" s="3">
        <v>2888.6</v>
      </c>
      <c r="I22" s="4">
        <f t="shared" si="1"/>
        <v>0.30278191232888196</v>
      </c>
      <c r="J22" s="4">
        <f>(H22/H6)</f>
        <v>3.1106771521807741E-3</v>
      </c>
      <c r="K22" s="4">
        <f t="shared" si="2"/>
        <v>2.6187841861109189</v>
      </c>
      <c r="L22" s="14">
        <f t="shared" si="3"/>
        <v>0.51904669113329238</v>
      </c>
    </row>
    <row r="23" spans="1:12" s="13" customFormat="1" ht="21" customHeight="1" x14ac:dyDescent="0.2">
      <c r="A23" s="1" t="s">
        <v>46</v>
      </c>
      <c r="B23" s="2" t="s">
        <v>47</v>
      </c>
      <c r="C23" s="3">
        <v>41244.47</v>
      </c>
      <c r="D23" s="3">
        <v>36374.67</v>
      </c>
      <c r="E23" s="4">
        <f t="shared" si="0"/>
        <v>0.8819284136758212</v>
      </c>
      <c r="F23" s="4">
        <f>(D23/D6)</f>
        <v>4.0191790888971478E-2</v>
      </c>
      <c r="G23" s="3">
        <v>46482.2</v>
      </c>
      <c r="H23" s="3">
        <v>37628.699999999997</v>
      </c>
      <c r="I23" s="4">
        <f t="shared" si="1"/>
        <v>0.80952923914960995</v>
      </c>
      <c r="J23" s="4">
        <f>(H23/H6)</f>
        <v>4.0521615092523958E-2</v>
      </c>
      <c r="K23" s="4">
        <f t="shared" si="2"/>
        <v>0.96667357628618589</v>
      </c>
      <c r="L23" s="4">
        <f t="shared" si="3"/>
        <v>7.2399174526211252E-2</v>
      </c>
    </row>
    <row r="24" spans="1:12" s="13" customFormat="1" ht="21" customHeight="1" x14ac:dyDescent="0.2">
      <c r="A24" s="1" t="s">
        <v>48</v>
      </c>
      <c r="B24" s="2" t="s">
        <v>49</v>
      </c>
      <c r="C24" s="3">
        <v>534.4</v>
      </c>
      <c r="D24" s="3">
        <v>299.88</v>
      </c>
      <c r="E24" s="4">
        <f t="shared" si="0"/>
        <v>0.56115269461077844</v>
      </c>
      <c r="F24" s="4">
        <f>(D24/D6)</f>
        <v>3.3134910232270883E-4</v>
      </c>
      <c r="G24" s="3">
        <v>1040.5999999999999</v>
      </c>
      <c r="H24" s="3">
        <v>298.89999999999998</v>
      </c>
      <c r="I24" s="4">
        <f t="shared" si="1"/>
        <v>0.28723813184701136</v>
      </c>
      <c r="J24" s="4">
        <f>(H24/H6)</f>
        <v>3.2187959592426551E-4</v>
      </c>
      <c r="K24" s="4">
        <f t="shared" si="2"/>
        <v>1.0032786885245901</v>
      </c>
      <c r="L24" s="4">
        <f t="shared" si="3"/>
        <v>0.27391456276376708</v>
      </c>
    </row>
    <row r="25" spans="1:12" s="13" customFormat="1" ht="21" customHeight="1" x14ac:dyDescent="0.2">
      <c r="A25" s="1" t="s">
        <v>50</v>
      </c>
      <c r="B25" s="2" t="s">
        <v>51</v>
      </c>
      <c r="C25" s="3">
        <v>11273.47</v>
      </c>
      <c r="D25" s="3">
        <v>5871.63</v>
      </c>
      <c r="E25" s="4">
        <f t="shared" si="0"/>
        <v>0.52083608684814886</v>
      </c>
      <c r="F25" s="4">
        <f>(D25/D6)</f>
        <v>6.4877928827233788E-3</v>
      </c>
      <c r="G25" s="3">
        <v>13805.7</v>
      </c>
      <c r="H25" s="3">
        <v>5030.6000000000004</v>
      </c>
      <c r="I25" s="4">
        <f t="shared" si="1"/>
        <v>0.36438572473688402</v>
      </c>
      <c r="J25" s="4">
        <f>(H25/H6)</f>
        <v>5.4173552869073612E-3</v>
      </c>
      <c r="K25" s="4">
        <f t="shared" si="2"/>
        <v>1.1671828410130003</v>
      </c>
      <c r="L25" s="4">
        <f t="shared" si="3"/>
        <v>0.15645036211126484</v>
      </c>
    </row>
    <row r="26" spans="1:12" s="13" customFormat="1" ht="21" customHeight="1" x14ac:dyDescent="0.2">
      <c r="A26" s="5" t="s">
        <v>52</v>
      </c>
      <c r="B26" s="6" t="s">
        <v>53</v>
      </c>
      <c r="C26" s="7">
        <f>SUM(C27:C30)</f>
        <v>328547.31</v>
      </c>
      <c r="D26" s="7">
        <f>SUM(D27:D30)</f>
        <v>271892.17</v>
      </c>
      <c r="E26" s="8">
        <f t="shared" si="0"/>
        <v>0.82755865509901749</v>
      </c>
      <c r="F26" s="8">
        <f>(D26/D6)</f>
        <v>0.30042425789673649</v>
      </c>
      <c r="G26" s="7">
        <f>SUM(G27:G30)</f>
        <v>507643.69999999995</v>
      </c>
      <c r="H26" s="7">
        <f>SUM(H27:H30)</f>
        <v>380241.30000000005</v>
      </c>
      <c r="I26" s="8">
        <f t="shared" si="1"/>
        <v>0.74903185048883714</v>
      </c>
      <c r="J26" s="8">
        <f>(H26/H6)</f>
        <v>0.40947445967787705</v>
      </c>
      <c r="K26" s="8">
        <f t="shared" si="2"/>
        <v>0.71505165272683413</v>
      </c>
      <c r="L26" s="8">
        <f t="shared" si="3"/>
        <v>7.8526804610180356E-2</v>
      </c>
    </row>
    <row r="27" spans="1:12" s="13" customFormat="1" ht="21" customHeight="1" x14ac:dyDescent="0.2">
      <c r="A27" s="1" t="s">
        <v>54</v>
      </c>
      <c r="B27" s="2" t="s">
        <v>55</v>
      </c>
      <c r="C27" s="3">
        <v>211927.86</v>
      </c>
      <c r="D27" s="3">
        <v>188084.22</v>
      </c>
      <c r="E27" s="4">
        <f t="shared" si="0"/>
        <v>0.88749171534124871</v>
      </c>
      <c r="F27" s="4">
        <f>(D27/D6)</f>
        <v>0.20782158682828758</v>
      </c>
      <c r="G27" s="3">
        <v>436372.7</v>
      </c>
      <c r="H27" s="3">
        <v>328020.7</v>
      </c>
      <c r="I27" s="4">
        <f t="shared" si="1"/>
        <v>0.75169849076259809</v>
      </c>
      <c r="J27" s="4">
        <f>(H27/H6)</f>
        <v>0.35323911131078867</v>
      </c>
      <c r="K27" s="4">
        <f t="shared" si="2"/>
        <v>0.57339131341406191</v>
      </c>
      <c r="L27" s="4">
        <f t="shared" si="3"/>
        <v>0.13579322457865062</v>
      </c>
    </row>
    <row r="28" spans="1:12" s="13" customFormat="1" ht="21" customHeight="1" x14ac:dyDescent="0.2">
      <c r="A28" s="1" t="s">
        <v>56</v>
      </c>
      <c r="B28" s="2" t="s">
        <v>57</v>
      </c>
      <c r="C28" s="3">
        <v>38520.230000000003</v>
      </c>
      <c r="D28" s="3">
        <v>14935.72</v>
      </c>
      <c r="E28" s="4">
        <f t="shared" si="0"/>
        <v>0.38773704103012879</v>
      </c>
      <c r="F28" s="4">
        <f>(D28/D6)</f>
        <v>1.6503059272186635E-2</v>
      </c>
      <c r="G28" s="3">
        <v>26430.3</v>
      </c>
      <c r="H28" s="3">
        <v>14655.2</v>
      </c>
      <c r="I28" s="4">
        <f t="shared" si="1"/>
        <v>0.55448481477697953</v>
      </c>
      <c r="J28" s="4">
        <f>(H28/H6)</f>
        <v>1.5781899813279682E-2</v>
      </c>
      <c r="K28" s="4">
        <f t="shared" si="2"/>
        <v>1.0191413286751458</v>
      </c>
      <c r="L28" s="4">
        <f t="shared" si="3"/>
        <v>-0.16674777374685074</v>
      </c>
    </row>
    <row r="29" spans="1:12" s="13" customFormat="1" ht="21" customHeight="1" x14ac:dyDescent="0.2">
      <c r="A29" s="1" t="s">
        <v>58</v>
      </c>
      <c r="B29" s="2" t="s">
        <v>59</v>
      </c>
      <c r="C29" s="3">
        <v>71062.14</v>
      </c>
      <c r="D29" s="3">
        <v>63686.75</v>
      </c>
      <c r="E29" s="4">
        <f t="shared" si="0"/>
        <v>0.89621210394170514</v>
      </c>
      <c r="F29" s="4">
        <f>(D29/D6)</f>
        <v>7.03699727969547E-2</v>
      </c>
      <c r="G29" s="3">
        <v>39207.1</v>
      </c>
      <c r="H29" s="3">
        <v>33441.9</v>
      </c>
      <c r="I29" s="4">
        <f t="shared" si="1"/>
        <v>0.85295520454203455</v>
      </c>
      <c r="J29" s="4">
        <f>(H29/H6)</f>
        <v>3.6012931612377709E-2</v>
      </c>
      <c r="K29" s="4">
        <f t="shared" si="2"/>
        <v>1.9043998696246325</v>
      </c>
      <c r="L29" s="14">
        <f t="shared" si="3"/>
        <v>4.325689939967059E-2</v>
      </c>
    </row>
    <row r="30" spans="1:12" s="13" customFormat="1" ht="21" customHeight="1" x14ac:dyDescent="0.2">
      <c r="A30" s="1" t="s">
        <v>60</v>
      </c>
      <c r="B30" s="2" t="s">
        <v>61</v>
      </c>
      <c r="C30" s="3">
        <v>7037.08</v>
      </c>
      <c r="D30" s="3">
        <v>5185.4799999999996</v>
      </c>
      <c r="E30" s="4">
        <f t="shared" si="0"/>
        <v>0.73687950115672973</v>
      </c>
      <c r="F30" s="4">
        <f>(D30/D6)</f>
        <v>5.7296389993075894E-3</v>
      </c>
      <c r="G30" s="3">
        <v>5633.6</v>
      </c>
      <c r="H30" s="3">
        <v>4123.5</v>
      </c>
      <c r="I30" s="4">
        <f t="shared" si="1"/>
        <v>0.73194760011360405</v>
      </c>
      <c r="J30" s="4">
        <f>(H30/H6)</f>
        <v>4.440516941430943E-3</v>
      </c>
      <c r="K30" s="4">
        <f t="shared" si="2"/>
        <v>1.257543349096641</v>
      </c>
      <c r="L30" s="14">
        <f t="shared" si="3"/>
        <v>4.931901043125686E-3</v>
      </c>
    </row>
    <row r="31" spans="1:12" s="13" customFormat="1" ht="21" customHeight="1" x14ac:dyDescent="0.2">
      <c r="A31" s="5" t="s">
        <v>62</v>
      </c>
      <c r="B31" s="6" t="s">
        <v>63</v>
      </c>
      <c r="C31" s="7">
        <f>SUM(C32:C36)</f>
        <v>448373.6</v>
      </c>
      <c r="D31" s="7">
        <f>SUM(D32:D36)</f>
        <v>368443.34</v>
      </c>
      <c r="E31" s="8">
        <f t="shared" si="0"/>
        <v>0.82173290309688185</v>
      </c>
      <c r="F31" s="8">
        <f>(D31/D6)</f>
        <v>0.40710740951640856</v>
      </c>
      <c r="G31" s="7">
        <f>SUM(G32:G36)</f>
        <v>418327.7</v>
      </c>
      <c r="H31" s="7">
        <f>SUM(H32:H36)</f>
        <v>326692.60000000003</v>
      </c>
      <c r="I31" s="8">
        <f t="shared" si="1"/>
        <v>0.78094900242082943</v>
      </c>
      <c r="J31" s="8">
        <f>(H31/H6)</f>
        <v>0.35180890625442529</v>
      </c>
      <c r="K31" s="8">
        <f t="shared" si="2"/>
        <v>1.1277982421395525</v>
      </c>
      <c r="L31" s="15">
        <f t="shared" si="3"/>
        <v>4.078390067605242E-2</v>
      </c>
    </row>
    <row r="32" spans="1:12" s="13" customFormat="1" ht="21" customHeight="1" x14ac:dyDescent="0.2">
      <c r="A32" s="1" t="s">
        <v>64</v>
      </c>
      <c r="B32" s="2" t="s">
        <v>65</v>
      </c>
      <c r="C32" s="3">
        <v>134724.24</v>
      </c>
      <c r="D32" s="3">
        <v>110899.27</v>
      </c>
      <c r="E32" s="4">
        <f t="shared" ref="E32:E51" si="7">(D32/C32)</f>
        <v>0.82315751048215235</v>
      </c>
      <c r="F32" s="4">
        <f>(D32/D6)</f>
        <v>0.12253692664647096</v>
      </c>
      <c r="G32" s="3">
        <v>115592.8</v>
      </c>
      <c r="H32" s="3">
        <v>92899.9</v>
      </c>
      <c r="I32" s="4">
        <f t="shared" ref="I32:I51" si="8">(H32/G32)</f>
        <v>0.80368240928500734</v>
      </c>
      <c r="J32" s="4">
        <f>(H32/H6)</f>
        <v>0.10004209526063793</v>
      </c>
      <c r="K32" s="4">
        <f t="shared" ref="K32:K51" si="9">(D32/H32)</f>
        <v>1.1937501547364422</v>
      </c>
      <c r="L32" s="14">
        <f t="shared" ref="L32:L51" si="10">(E32-I32)</f>
        <v>1.9475101197145017E-2</v>
      </c>
    </row>
    <row r="33" spans="1:12" s="13" customFormat="1" ht="21" customHeight="1" x14ac:dyDescent="0.2">
      <c r="A33" s="1" t="s">
        <v>66</v>
      </c>
      <c r="B33" s="2" t="s">
        <v>67</v>
      </c>
      <c r="C33" s="3">
        <v>244034.02</v>
      </c>
      <c r="D33" s="3">
        <v>198460.91</v>
      </c>
      <c r="E33" s="4">
        <f t="shared" si="7"/>
        <v>0.81325099672578438</v>
      </c>
      <c r="F33" s="4">
        <f>(D33/D6)</f>
        <v>0.21928719612727726</v>
      </c>
      <c r="G33" s="3">
        <v>217984.8</v>
      </c>
      <c r="H33" s="3">
        <v>177706.6</v>
      </c>
      <c r="I33" s="4">
        <f t="shared" si="8"/>
        <v>0.8152247312656663</v>
      </c>
      <c r="J33" s="4">
        <f>(H33/H6)</f>
        <v>0.19136878086676176</v>
      </c>
      <c r="K33" s="4">
        <f t="shared" si="9"/>
        <v>1.1167897534475366</v>
      </c>
      <c r="L33" s="14">
        <f t="shared" si="10"/>
        <v>-1.9737345398819217E-3</v>
      </c>
    </row>
    <row r="34" spans="1:12" s="13" customFormat="1" ht="21" customHeight="1" x14ac:dyDescent="0.2">
      <c r="A34" s="1" t="s">
        <v>102</v>
      </c>
      <c r="B34" s="2">
        <v>703</v>
      </c>
      <c r="C34" s="3">
        <v>23110.93</v>
      </c>
      <c r="D34" s="3">
        <v>19150.57</v>
      </c>
      <c r="E34" s="4">
        <f t="shared" si="7"/>
        <v>0.82863692633745156</v>
      </c>
      <c r="F34" s="4">
        <f>(D34/D7)</f>
        <v>0.24787051267415458</v>
      </c>
      <c r="G34" s="3">
        <v>49292.9</v>
      </c>
      <c r="H34" s="3">
        <v>27686.9</v>
      </c>
      <c r="I34" s="4">
        <f t="shared" si="8"/>
        <v>0.56168129690077073</v>
      </c>
      <c r="J34" s="4">
        <f>(H34/H7)</f>
        <v>0.38080887965834775</v>
      </c>
      <c r="K34" s="4">
        <f t="shared" si="9"/>
        <v>0.69168343151454292</v>
      </c>
      <c r="L34" s="14">
        <f t="shared" si="10"/>
        <v>0.26695562943668083</v>
      </c>
    </row>
    <row r="35" spans="1:12" s="13" customFormat="1" ht="21" customHeight="1" x14ac:dyDescent="0.2">
      <c r="A35" s="1" t="s">
        <v>68</v>
      </c>
      <c r="B35" s="2" t="s">
        <v>69</v>
      </c>
      <c r="C35" s="3">
        <v>9586.2999999999993</v>
      </c>
      <c r="D35" s="3">
        <v>8232.65</v>
      </c>
      <c r="E35" s="4">
        <f t="shared" si="7"/>
        <v>0.85879327790701321</v>
      </c>
      <c r="F35" s="4">
        <f>(D35/D6)</f>
        <v>9.0965759211586259E-3</v>
      </c>
      <c r="G35" s="3">
        <v>8477.5</v>
      </c>
      <c r="H35" s="3">
        <v>6784.9</v>
      </c>
      <c r="I35" s="4">
        <f t="shared" si="8"/>
        <v>0.8003420819817163</v>
      </c>
      <c r="J35" s="4">
        <f>(H35/H6)</f>
        <v>7.3065268330095318E-3</v>
      </c>
      <c r="K35" s="4">
        <f t="shared" si="9"/>
        <v>1.2133782369673836</v>
      </c>
      <c r="L35" s="4">
        <f t="shared" si="10"/>
        <v>5.8451195925296906E-2</v>
      </c>
    </row>
    <row r="36" spans="1:12" s="13" customFormat="1" ht="21" customHeight="1" x14ac:dyDescent="0.2">
      <c r="A36" s="1" t="s">
        <v>70</v>
      </c>
      <c r="B36" s="2" t="s">
        <v>71</v>
      </c>
      <c r="C36" s="3">
        <v>36918.11</v>
      </c>
      <c r="D36" s="3">
        <v>31699.94</v>
      </c>
      <c r="E36" s="4">
        <f t="shared" si="7"/>
        <v>0.85865554872662764</v>
      </c>
      <c r="F36" s="4">
        <f>(D36/D6)</f>
        <v>3.5026499475402595E-2</v>
      </c>
      <c r="G36" s="3">
        <v>26979.7</v>
      </c>
      <c r="H36" s="3">
        <v>21614.3</v>
      </c>
      <c r="I36" s="4">
        <f t="shared" si="8"/>
        <v>0.80113196217897154</v>
      </c>
      <c r="J36" s="4">
        <f>(H36/H6)</f>
        <v>2.3276019237824866E-2</v>
      </c>
      <c r="K36" s="4">
        <f t="shared" si="9"/>
        <v>1.4666188588110649</v>
      </c>
      <c r="L36" s="14">
        <f t="shared" si="10"/>
        <v>5.7523586547656103E-2</v>
      </c>
    </row>
    <row r="37" spans="1:12" s="13" customFormat="1" ht="21" customHeight="1" x14ac:dyDescent="0.2">
      <c r="A37" s="5" t="s">
        <v>72</v>
      </c>
      <c r="B37" s="6" t="s">
        <v>73</v>
      </c>
      <c r="C37" s="7">
        <f>SUM(C38:C40)</f>
        <v>100426.01</v>
      </c>
      <c r="D37" s="7">
        <f>SUM(D38:D40)</f>
        <v>83063.45</v>
      </c>
      <c r="E37" s="8">
        <f t="shared" si="7"/>
        <v>0.82711092474947479</v>
      </c>
      <c r="F37" s="8">
        <f>(D37/D6)</f>
        <v>9.1780043995355498E-2</v>
      </c>
      <c r="G37" s="7">
        <f>SUM(G38:G40)</f>
        <v>79349.600000000006</v>
      </c>
      <c r="H37" s="7">
        <f>SUM(H38:H40)</f>
        <v>64083.899999999994</v>
      </c>
      <c r="I37" s="8">
        <f t="shared" si="8"/>
        <v>0.80761465716273284</v>
      </c>
      <c r="J37" s="8">
        <f>(H37/H6)</f>
        <v>6.9010705377219941E-2</v>
      </c>
      <c r="K37" s="8">
        <f t="shared" si="9"/>
        <v>1.2961672120454593</v>
      </c>
      <c r="L37" s="15">
        <f t="shared" si="10"/>
        <v>1.9496267586741944E-2</v>
      </c>
    </row>
    <row r="38" spans="1:12" s="13" customFormat="1" ht="21" customHeight="1" x14ac:dyDescent="0.2">
      <c r="A38" s="1" t="s">
        <v>74</v>
      </c>
      <c r="B38" s="2" t="s">
        <v>75</v>
      </c>
      <c r="C38" s="3">
        <v>74938.06</v>
      </c>
      <c r="D38" s="3">
        <v>62336.92</v>
      </c>
      <c r="E38" s="4">
        <f t="shared" si="7"/>
        <v>0.83184592715637418</v>
      </c>
      <c r="F38" s="4">
        <f>(D38/D6)</f>
        <v>6.8878493009078681E-2</v>
      </c>
      <c r="G38" s="3">
        <v>56576.9</v>
      </c>
      <c r="H38" s="3">
        <v>45202.2</v>
      </c>
      <c r="I38" s="4">
        <f t="shared" si="8"/>
        <v>0.79895151554786492</v>
      </c>
      <c r="J38" s="4">
        <f>(H38/H6)</f>
        <v>4.8677369926021528E-2</v>
      </c>
      <c r="K38" s="4">
        <f t="shared" si="9"/>
        <v>1.3790682754379213</v>
      </c>
      <c r="L38" s="14">
        <f t="shared" si="10"/>
        <v>3.2894411608509255E-2</v>
      </c>
    </row>
    <row r="39" spans="1:12" s="13" customFormat="1" ht="21" customHeight="1" x14ac:dyDescent="0.2">
      <c r="A39" s="1" t="s">
        <v>76</v>
      </c>
      <c r="B39" s="2" t="s">
        <v>77</v>
      </c>
      <c r="C39" s="3">
        <v>232.19</v>
      </c>
      <c r="D39" s="3">
        <v>191.16</v>
      </c>
      <c r="E39" s="4">
        <f t="shared" si="7"/>
        <v>0.82329127008053749</v>
      </c>
      <c r="F39" s="4">
        <f>(D39/D6)</f>
        <v>2.1122013605445183E-4</v>
      </c>
      <c r="G39" s="3">
        <v>321.10000000000002</v>
      </c>
      <c r="H39" s="3">
        <v>197.5</v>
      </c>
      <c r="I39" s="4">
        <f t="shared" si="8"/>
        <v>0.61507318592338833</v>
      </c>
      <c r="J39" s="4">
        <f>(H39/H6)</f>
        <v>2.1268390831395934E-4</v>
      </c>
      <c r="K39" s="4">
        <f t="shared" si="9"/>
        <v>0.96789873417721517</v>
      </c>
      <c r="L39" s="14">
        <f t="shared" si="10"/>
        <v>0.20821808415714915</v>
      </c>
    </row>
    <row r="40" spans="1:12" s="13" customFormat="1" ht="21" customHeight="1" x14ac:dyDescent="0.2">
      <c r="A40" s="1" t="s">
        <v>78</v>
      </c>
      <c r="B40" s="2" t="s">
        <v>79</v>
      </c>
      <c r="C40" s="3">
        <v>25255.759999999998</v>
      </c>
      <c r="D40" s="3">
        <v>20535.37</v>
      </c>
      <c r="E40" s="4">
        <f t="shared" si="7"/>
        <v>0.81309649759104463</v>
      </c>
      <c r="F40" s="4">
        <f>(D40/D6)</f>
        <v>2.269033085022237E-2</v>
      </c>
      <c r="G40" s="3">
        <v>22451.599999999999</v>
      </c>
      <c r="H40" s="3">
        <v>18684.2</v>
      </c>
      <c r="I40" s="4">
        <f t="shared" si="8"/>
        <v>0.83219904149370205</v>
      </c>
      <c r="J40" s="4">
        <f>(H40/H6)</f>
        <v>2.0120651542884452E-2</v>
      </c>
      <c r="K40" s="4">
        <f t="shared" si="9"/>
        <v>1.0990767600432449</v>
      </c>
      <c r="L40" s="14">
        <f t="shared" si="10"/>
        <v>-1.9102543902657421E-2</v>
      </c>
    </row>
    <row r="41" spans="1:12" s="13" customFormat="1" ht="21" customHeight="1" x14ac:dyDescent="0.2">
      <c r="A41" s="5" t="s">
        <v>80</v>
      </c>
      <c r="B41" s="6" t="s">
        <v>81</v>
      </c>
      <c r="C41" s="7">
        <f>SUM(C42:C45)</f>
        <v>30196.890000000003</v>
      </c>
      <c r="D41" s="7">
        <f>SUM(D42:D45)</f>
        <v>27925.47</v>
      </c>
      <c r="E41" s="8">
        <f t="shared" si="7"/>
        <v>0.92477967101910163</v>
      </c>
      <c r="F41" s="8">
        <f>(D41/D6)</f>
        <v>3.0855940430971507E-2</v>
      </c>
      <c r="G41" s="7">
        <f>SUM(G42:G45)</f>
        <v>36935.5</v>
      </c>
      <c r="H41" s="7">
        <f>SUM(H42:H45)</f>
        <v>11820.699999999999</v>
      </c>
      <c r="I41" s="8">
        <f t="shared" si="8"/>
        <v>0.32003627946013996</v>
      </c>
      <c r="J41" s="8">
        <f>(H41/H6)</f>
        <v>1.2729481898768703E-2</v>
      </c>
      <c r="K41" s="8">
        <f t="shared" si="9"/>
        <v>2.3624210072161551</v>
      </c>
      <c r="L41" s="8">
        <f t="shared" si="10"/>
        <v>0.60474339155896173</v>
      </c>
    </row>
    <row r="42" spans="1:12" s="13" customFormat="1" ht="21" customHeight="1" x14ac:dyDescent="0.2">
      <c r="A42" s="1" t="s">
        <v>82</v>
      </c>
      <c r="B42" s="2" t="s">
        <v>83</v>
      </c>
      <c r="C42" s="3">
        <v>5000</v>
      </c>
      <c r="D42" s="3">
        <v>4011.58</v>
      </c>
      <c r="E42" s="4">
        <f t="shared" si="7"/>
        <v>0.80231600000000003</v>
      </c>
      <c r="F42" s="4">
        <f>(D42/D6)</f>
        <v>4.432551126769815E-3</v>
      </c>
      <c r="G42" s="3">
        <v>8015.5</v>
      </c>
      <c r="H42" s="3">
        <v>3979.1</v>
      </c>
      <c r="I42" s="4">
        <f t="shared" si="8"/>
        <v>0.49642567525419501</v>
      </c>
      <c r="J42" s="4">
        <f>(H42/H6)</f>
        <v>4.2850153902383569E-3</v>
      </c>
      <c r="K42" s="4">
        <f t="shared" si="9"/>
        <v>1.0081626498454423</v>
      </c>
      <c r="L42" s="4">
        <f t="shared" si="10"/>
        <v>0.30589032474580502</v>
      </c>
    </row>
    <row r="43" spans="1:12" s="13" customFormat="1" ht="21" customHeight="1" x14ac:dyDescent="0.2">
      <c r="A43" s="1" t="s">
        <v>84</v>
      </c>
      <c r="B43" s="2" t="s">
        <v>85</v>
      </c>
      <c r="C43" s="3">
        <v>820.56</v>
      </c>
      <c r="D43" s="3">
        <v>713.74</v>
      </c>
      <c r="E43" s="4">
        <f t="shared" si="7"/>
        <v>0.86982061031490698</v>
      </c>
      <c r="F43" s="4">
        <f>(D43/D6)</f>
        <v>7.8863914996602045E-4</v>
      </c>
      <c r="G43" s="3">
        <v>4169.5</v>
      </c>
      <c r="H43" s="3">
        <v>3852.7</v>
      </c>
      <c r="I43" s="4">
        <f t="shared" si="8"/>
        <v>0.92401966662669377</v>
      </c>
      <c r="J43" s="4">
        <f>(H43/H6)</f>
        <v>4.1488976889174235E-3</v>
      </c>
      <c r="K43" s="4">
        <f t="shared" si="9"/>
        <v>0.18525709242868638</v>
      </c>
      <c r="L43" s="4">
        <f t="shared" si="10"/>
        <v>-5.4199056311786786E-2</v>
      </c>
    </row>
    <row r="44" spans="1:12" s="13" customFormat="1" ht="21" customHeight="1" x14ac:dyDescent="0.2">
      <c r="A44" s="1" t="s">
        <v>86</v>
      </c>
      <c r="B44" s="2" t="s">
        <v>87</v>
      </c>
      <c r="C44" s="3">
        <v>23655.13</v>
      </c>
      <c r="D44" s="3">
        <v>22589.15</v>
      </c>
      <c r="E44" s="4">
        <f t="shared" si="7"/>
        <v>0.95493662474059537</v>
      </c>
      <c r="F44" s="4">
        <f>(D44/D6)</f>
        <v>2.4959632435417562E-2</v>
      </c>
      <c r="G44" s="3">
        <v>24183.599999999999</v>
      </c>
      <c r="H44" s="3">
        <v>3518.9</v>
      </c>
      <c r="I44" s="4">
        <f t="shared" si="8"/>
        <v>0.14550769943267339</v>
      </c>
      <c r="J44" s="4">
        <f>(H44/H6)</f>
        <v>3.7894349618531214E-3</v>
      </c>
      <c r="K44" s="4">
        <f t="shared" si="9"/>
        <v>6.4193782147830287</v>
      </c>
      <c r="L44" s="14">
        <f t="shared" si="10"/>
        <v>0.80942892530792199</v>
      </c>
    </row>
    <row r="45" spans="1:12" s="13" customFormat="1" ht="21" customHeight="1" x14ac:dyDescent="0.2">
      <c r="A45" s="1" t="s">
        <v>88</v>
      </c>
      <c r="B45" s="2" t="s">
        <v>89</v>
      </c>
      <c r="C45" s="3">
        <v>721.2</v>
      </c>
      <c r="D45" s="3">
        <v>611</v>
      </c>
      <c r="E45" s="4">
        <f t="shared" si="7"/>
        <v>0.84719911259012748</v>
      </c>
      <c r="F45" s="4">
        <f>(D45/D6)</f>
        <v>6.7511771881811086E-4</v>
      </c>
      <c r="G45" s="3">
        <v>566.9</v>
      </c>
      <c r="H45" s="3">
        <v>470</v>
      </c>
      <c r="I45" s="4">
        <f t="shared" si="8"/>
        <v>0.82907038278355971</v>
      </c>
      <c r="J45" s="4">
        <f>(H45/H6)</f>
        <v>5.0613385775980196E-4</v>
      </c>
      <c r="K45" s="4">
        <f t="shared" si="9"/>
        <v>1.3</v>
      </c>
      <c r="L45" s="14">
        <f t="shared" si="10"/>
        <v>1.8128729806567767E-2</v>
      </c>
    </row>
    <row r="46" spans="1:12" s="13" customFormat="1" ht="21" customHeight="1" x14ac:dyDescent="0.2">
      <c r="A46" s="5" t="s">
        <v>90</v>
      </c>
      <c r="B46" s="6" t="s">
        <v>91</v>
      </c>
      <c r="C46" s="7">
        <f>SUM(C47:C47)</f>
        <v>2191.06</v>
      </c>
      <c r="D46" s="7">
        <f>SUM(D47:D47)</f>
        <v>1979.84</v>
      </c>
      <c r="E46" s="8">
        <f t="shared" si="7"/>
        <v>0.90359917117742095</v>
      </c>
      <c r="F46" s="8">
        <f>(D46/D6)</f>
        <v>2.1876023967673463E-3</v>
      </c>
      <c r="G46" s="7">
        <f>SUM(G47:G47)</f>
        <v>3022.2</v>
      </c>
      <c r="H46" s="7">
        <f>SUM(H47:H47)</f>
        <v>2786.3</v>
      </c>
      <c r="I46" s="8">
        <f t="shared" si="8"/>
        <v>0.92194427900205156</v>
      </c>
      <c r="J46" s="8">
        <f>(H46/H6)</f>
        <v>3.0005122720768856E-3</v>
      </c>
      <c r="K46" s="8">
        <f t="shared" si="9"/>
        <v>0.71056239457344861</v>
      </c>
      <c r="L46" s="15">
        <f t="shared" si="10"/>
        <v>-1.8345107824630613E-2</v>
      </c>
    </row>
    <row r="47" spans="1:12" s="13" customFormat="1" ht="21" customHeight="1" x14ac:dyDescent="0.2">
      <c r="A47" s="1" t="s">
        <v>92</v>
      </c>
      <c r="B47" s="2" t="s">
        <v>93</v>
      </c>
      <c r="C47" s="3">
        <v>2191.06</v>
      </c>
      <c r="D47" s="3">
        <v>1979.84</v>
      </c>
      <c r="E47" s="4">
        <f t="shared" si="7"/>
        <v>0.90359917117742095</v>
      </c>
      <c r="F47" s="4">
        <f>(D47/D6)</f>
        <v>2.1876023967673463E-3</v>
      </c>
      <c r="G47" s="3">
        <v>3022.2</v>
      </c>
      <c r="H47" s="3">
        <v>2786.3</v>
      </c>
      <c r="I47" s="4">
        <f t="shared" si="8"/>
        <v>0.92194427900205156</v>
      </c>
      <c r="J47" s="4">
        <f>(H47/H6)</f>
        <v>3.0005122720768856E-3</v>
      </c>
      <c r="K47" s="4">
        <f t="shared" si="9"/>
        <v>0.71056239457344861</v>
      </c>
      <c r="L47" s="4">
        <f t="shared" si="10"/>
        <v>-1.8345107824630613E-2</v>
      </c>
    </row>
    <row r="48" spans="1:12" s="13" customFormat="1" ht="21" customHeight="1" x14ac:dyDescent="0.2">
      <c r="A48" s="5" t="s">
        <v>94</v>
      </c>
      <c r="B48" s="6" t="s">
        <v>95</v>
      </c>
      <c r="C48" s="7">
        <f>SUM(C49:C49)</f>
        <v>3367.83</v>
      </c>
      <c r="D48" s="7">
        <f>SUM(D49:D49)</f>
        <v>2742.03</v>
      </c>
      <c r="E48" s="8">
        <f t="shared" si="7"/>
        <v>0.81418301992677788</v>
      </c>
      <c r="F48" s="8">
        <f>(D48/D6)</f>
        <v>3.0297758404759815E-3</v>
      </c>
      <c r="G48" s="7">
        <f>SUM(G49:G49)</f>
        <v>2551.1999999999998</v>
      </c>
      <c r="H48" s="7">
        <f>SUM(H49:H49)</f>
        <v>2153</v>
      </c>
      <c r="I48" s="8">
        <f t="shared" si="8"/>
        <v>0.84391658827218574</v>
      </c>
      <c r="J48" s="8">
        <f>(H48/H6)</f>
        <v>2.3185238207592629E-3</v>
      </c>
      <c r="K48" s="8">
        <f t="shared" si="9"/>
        <v>1.2735856943799351</v>
      </c>
      <c r="L48" s="15">
        <f t="shared" si="10"/>
        <v>-2.9733568345407857E-2</v>
      </c>
    </row>
    <row r="49" spans="1:12" s="13" customFormat="1" ht="21" customHeight="1" x14ac:dyDescent="0.2">
      <c r="A49" s="1" t="s">
        <v>96</v>
      </c>
      <c r="B49" s="2" t="s">
        <v>97</v>
      </c>
      <c r="C49" s="3">
        <v>3367.83</v>
      </c>
      <c r="D49" s="3">
        <v>2742.03</v>
      </c>
      <c r="E49" s="4">
        <f t="shared" si="7"/>
        <v>0.81418301992677788</v>
      </c>
      <c r="F49" s="4">
        <f>(D49/D6)</f>
        <v>3.0297758404759815E-3</v>
      </c>
      <c r="G49" s="3">
        <v>2551.1999999999998</v>
      </c>
      <c r="H49" s="3">
        <v>2153</v>
      </c>
      <c r="I49" s="4">
        <f t="shared" si="8"/>
        <v>0.84391658827218574</v>
      </c>
      <c r="J49" s="4">
        <f>(H49/H6)</f>
        <v>2.3185238207592629E-3</v>
      </c>
      <c r="K49" s="4">
        <f t="shared" si="9"/>
        <v>1.2735856943799351</v>
      </c>
      <c r="L49" s="4">
        <f t="shared" si="10"/>
        <v>-2.9733568345407857E-2</v>
      </c>
    </row>
    <row r="50" spans="1:12" s="13" customFormat="1" ht="41.1" customHeight="1" x14ac:dyDescent="0.2">
      <c r="A50" s="5" t="s">
        <v>98</v>
      </c>
      <c r="B50" s="6" t="s">
        <v>99</v>
      </c>
      <c r="C50" s="7">
        <f>SUM(C51:C51)</f>
        <v>4.8</v>
      </c>
      <c r="D50" s="7">
        <f>SUM(D51:D51)</f>
        <v>3.5</v>
      </c>
      <c r="E50" s="8">
        <f t="shared" si="7"/>
        <v>0.72916666666666674</v>
      </c>
      <c r="F50" s="8">
        <f>(D50/D6)</f>
        <v>3.8672864416749392E-6</v>
      </c>
      <c r="G50" s="7">
        <f>SUM(G51:G51)</f>
        <v>4.8</v>
      </c>
      <c r="H50" s="7">
        <f>SUM(H51:H51)</f>
        <v>3.5</v>
      </c>
      <c r="I50" s="8">
        <f t="shared" si="8"/>
        <v>0.72916666666666674</v>
      </c>
      <c r="J50" s="8">
        <f>(H50/H6)</f>
        <v>3.769081919487887E-6</v>
      </c>
      <c r="K50" s="8">
        <f t="shared" si="9"/>
        <v>1</v>
      </c>
      <c r="L50" s="8">
        <f t="shared" si="10"/>
        <v>0</v>
      </c>
    </row>
    <row r="51" spans="1:12" s="13" customFormat="1" ht="21" customHeight="1" x14ac:dyDescent="0.2">
      <c r="A51" s="1" t="s">
        <v>100</v>
      </c>
      <c r="B51" s="2" t="s">
        <v>101</v>
      </c>
      <c r="C51" s="3">
        <v>4.8</v>
      </c>
      <c r="D51" s="3">
        <v>3.5</v>
      </c>
      <c r="E51" s="4">
        <f t="shared" si="7"/>
        <v>0.72916666666666674</v>
      </c>
      <c r="F51" s="4">
        <f>(D51/D6)</f>
        <v>3.8672864416749392E-6</v>
      </c>
      <c r="G51" s="3">
        <v>4.8</v>
      </c>
      <c r="H51" s="3">
        <v>3.5</v>
      </c>
      <c r="I51" s="4">
        <f t="shared" si="8"/>
        <v>0.72916666666666674</v>
      </c>
      <c r="J51" s="4">
        <f>(H51/H6)</f>
        <v>3.769081919487887E-6</v>
      </c>
      <c r="K51" s="4">
        <f t="shared" si="9"/>
        <v>1</v>
      </c>
      <c r="L51" s="4">
        <f t="shared" si="10"/>
        <v>0</v>
      </c>
    </row>
  </sheetData>
  <mergeCells count="17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  <mergeCell ref="A3:O3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2017-10-09T06:12:02Z</cp:lastPrinted>
  <dcterms:created xsi:type="dcterms:W3CDTF">2017-03-10T06:35:34Z</dcterms:created>
  <dcterms:modified xsi:type="dcterms:W3CDTF">2024-01-10T11:28:05Z</dcterms:modified>
</cp:coreProperties>
</file>