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но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Таблица!$C$6:$L$51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K34" i="1" l="1"/>
  <c r="E34" i="1"/>
  <c r="H50" i="1"/>
  <c r="H48" i="1"/>
  <c r="H46" i="1"/>
  <c r="H41" i="1"/>
  <c r="H37" i="1"/>
  <c r="H31" i="1"/>
  <c r="H26" i="1"/>
  <c r="H20" i="1"/>
  <c r="H17" i="1"/>
  <c r="H15" i="1"/>
  <c r="H7" i="1"/>
  <c r="G50" i="1"/>
  <c r="G48" i="1"/>
  <c r="G46" i="1"/>
  <c r="G41" i="1"/>
  <c r="G37" i="1"/>
  <c r="G31" i="1"/>
  <c r="G26" i="1"/>
  <c r="G20" i="1"/>
  <c r="G17" i="1"/>
  <c r="G15" i="1"/>
  <c r="G7" i="1"/>
  <c r="D50" i="1"/>
  <c r="D48" i="1"/>
  <c r="D46" i="1"/>
  <c r="D41" i="1"/>
  <c r="D37" i="1"/>
  <c r="D31" i="1"/>
  <c r="D26" i="1"/>
  <c r="D20" i="1"/>
  <c r="D17" i="1"/>
  <c r="D15" i="1"/>
  <c r="D7" i="1"/>
  <c r="C50" i="1"/>
  <c r="C48" i="1"/>
  <c r="C46" i="1"/>
  <c r="C41" i="1"/>
  <c r="C37" i="1"/>
  <c r="C31" i="1"/>
  <c r="C26" i="1"/>
  <c r="C20" i="1"/>
  <c r="C17" i="1"/>
  <c r="C15" i="1"/>
  <c r="C7" i="1"/>
  <c r="E51" i="1"/>
  <c r="E49" i="1"/>
  <c r="E47" i="1"/>
  <c r="E45" i="1"/>
  <c r="E44" i="1"/>
  <c r="E43" i="1"/>
  <c r="E42" i="1"/>
  <c r="E40" i="1"/>
  <c r="E39" i="1"/>
  <c r="E38" i="1"/>
  <c r="E36" i="1"/>
  <c r="E35" i="1"/>
  <c r="E33" i="1"/>
  <c r="E32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1" i="1"/>
  <c r="I49" i="1"/>
  <c r="I47" i="1"/>
  <c r="I45" i="1"/>
  <c r="I44" i="1"/>
  <c r="I43" i="1"/>
  <c r="I42" i="1"/>
  <c r="I40" i="1"/>
  <c r="I39" i="1"/>
  <c r="I38" i="1"/>
  <c r="I36" i="1"/>
  <c r="I35" i="1"/>
  <c r="I33" i="1"/>
  <c r="I32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1" i="1"/>
  <c r="K49" i="1"/>
  <c r="K47" i="1"/>
  <c r="K45" i="1"/>
  <c r="K44" i="1"/>
  <c r="K43" i="1"/>
  <c r="K42" i="1"/>
  <c r="K40" i="1"/>
  <c r="K39" i="1"/>
  <c r="K38" i="1"/>
  <c r="K36" i="1"/>
  <c r="K35" i="1"/>
  <c r="K33" i="1"/>
  <c r="K32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C6" i="1" l="1"/>
  <c r="D6" i="1"/>
  <c r="F27" i="1" s="1"/>
  <c r="J50" i="1"/>
  <c r="L9" i="1"/>
  <c r="L11" i="1"/>
  <c r="L21" i="1"/>
  <c r="L29" i="1"/>
  <c r="K50" i="1"/>
  <c r="L24" i="1"/>
  <c r="L40" i="1"/>
  <c r="L16" i="1"/>
  <c r="L36" i="1"/>
  <c r="L28" i="1"/>
  <c r="L39" i="1"/>
  <c r="L44" i="1"/>
  <c r="L51" i="1"/>
  <c r="L19" i="1"/>
  <c r="L13" i="1"/>
  <c r="L14" i="1"/>
  <c r="L10" i="1"/>
  <c r="L45" i="1"/>
  <c r="L49" i="1"/>
  <c r="L47" i="1"/>
  <c r="L43" i="1"/>
  <c r="L42" i="1"/>
  <c r="L38" i="1"/>
  <c r="L35" i="1"/>
  <c r="L32" i="1"/>
  <c r="L30" i="1"/>
  <c r="L27" i="1"/>
  <c r="L25" i="1"/>
  <c r="L23" i="1"/>
  <c r="E50" i="1"/>
  <c r="K15" i="1"/>
  <c r="K7" i="1"/>
  <c r="E26" i="1"/>
  <c r="E15" i="1"/>
  <c r="I50" i="1"/>
  <c r="I48" i="1"/>
  <c r="K48" i="1"/>
  <c r="E48" i="1"/>
  <c r="I46" i="1"/>
  <c r="K46" i="1"/>
  <c r="E46" i="1"/>
  <c r="I41" i="1"/>
  <c r="K41" i="1"/>
  <c r="E41" i="1"/>
  <c r="I37" i="1"/>
  <c r="K37" i="1"/>
  <c r="E37" i="1"/>
  <c r="I31" i="1"/>
  <c r="K31" i="1"/>
  <c r="E31" i="1"/>
  <c r="I26" i="1"/>
  <c r="K26" i="1"/>
  <c r="I20" i="1"/>
  <c r="K20" i="1"/>
  <c r="E20" i="1"/>
  <c r="I17" i="1"/>
  <c r="K17" i="1"/>
  <c r="E17" i="1"/>
  <c r="I15" i="1"/>
  <c r="I7" i="1"/>
  <c r="E7" i="1"/>
  <c r="L33" i="1"/>
  <c r="L22" i="1"/>
  <c r="L18" i="1"/>
  <c r="L12" i="1"/>
  <c r="L8" i="1"/>
  <c r="F44" i="1" l="1"/>
  <c r="L15" i="1"/>
  <c r="F16" i="1"/>
  <c r="F26" i="1"/>
  <c r="J23" i="1"/>
  <c r="J25" i="1"/>
  <c r="J38" i="1"/>
  <c r="J44" i="1"/>
  <c r="J18" i="1"/>
  <c r="J48" i="1"/>
  <c r="J35" i="1"/>
  <c r="J24" i="1"/>
  <c r="J47" i="1"/>
  <c r="J49" i="1"/>
  <c r="J37" i="1"/>
  <c r="J42" i="1"/>
  <c r="J51" i="1"/>
  <c r="J8" i="1"/>
  <c r="J9" i="1"/>
  <c r="J28" i="1"/>
  <c r="J30" i="1"/>
  <c r="J19" i="1"/>
  <c r="J17" i="1"/>
  <c r="J7" i="1"/>
  <c r="J14" i="1"/>
  <c r="J46" i="1"/>
  <c r="J29" i="1"/>
  <c r="J39" i="1"/>
  <c r="J22" i="1"/>
  <c r="J31" i="1"/>
  <c r="J12" i="1"/>
  <c r="J32" i="1"/>
  <c r="J27" i="1"/>
  <c r="J10" i="1"/>
  <c r="J21" i="1"/>
  <c r="J45" i="1"/>
  <c r="I6" i="1"/>
  <c r="J33" i="1"/>
  <c r="J20" i="1"/>
  <c r="J43" i="1"/>
  <c r="J26" i="1"/>
  <c r="J40" i="1"/>
  <c r="J15" i="1"/>
  <c r="J41" i="1"/>
  <c r="J16" i="1"/>
  <c r="J36" i="1"/>
  <c r="J13" i="1"/>
  <c r="J11" i="1"/>
  <c r="L50" i="1"/>
  <c r="F21" i="1"/>
  <c r="F42" i="1"/>
  <c r="F14" i="1"/>
  <c r="F32" i="1"/>
  <c r="F43" i="1"/>
  <c r="F49" i="1"/>
  <c r="F38" i="1"/>
  <c r="F15" i="1"/>
  <c r="F31" i="1"/>
  <c r="K6" i="1"/>
  <c r="F11" i="1"/>
  <c r="F19" i="1"/>
  <c r="F30" i="1"/>
  <c r="F9" i="1"/>
  <c r="F37" i="1"/>
  <c r="F10" i="1"/>
  <c r="F25" i="1"/>
  <c r="F47" i="1"/>
  <c r="F18" i="1"/>
  <c r="F40" i="1"/>
  <c r="F41" i="1"/>
  <c r="F24" i="1"/>
  <c r="F13" i="1"/>
  <c r="F46" i="1"/>
  <c r="F29" i="1"/>
  <c r="F51" i="1"/>
  <c r="F35" i="1"/>
  <c r="F8" i="1"/>
  <c r="F48" i="1"/>
  <c r="E6" i="1"/>
  <c r="F45" i="1"/>
  <c r="F28" i="1"/>
  <c r="F17" i="1"/>
  <c r="F50" i="1"/>
  <c r="F33" i="1"/>
  <c r="F20" i="1"/>
  <c r="F7" i="1"/>
  <c r="F39" i="1"/>
  <c r="F22" i="1"/>
  <c r="F12" i="1"/>
  <c r="F36" i="1"/>
  <c r="F23" i="1"/>
  <c r="L26" i="1"/>
  <c r="L48" i="1"/>
  <c r="L46" i="1"/>
  <c r="L41" i="1"/>
  <c r="L37" i="1"/>
  <c r="L31" i="1"/>
  <c r="L20" i="1"/>
  <c r="L17" i="1"/>
  <c r="L7" i="1"/>
  <c r="L6" i="1" l="1"/>
</calcChain>
</file>

<file path=xl/sharedStrings.xml><?xml version="1.0" encoding="utf-8"?>
<sst xmlns="http://schemas.openxmlformats.org/spreadsheetml/2006/main" count="106" uniqueCount="106">
  <si>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</si>
  <si>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</si>
  <si>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</si>
  <si>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</si>
  <si>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</si>
  <si>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</si>
  <si>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</si>
  <si>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</si>
  <si>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</si>
  <si>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</si>
  <si>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</si>
  <si>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</si>
  <si>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</si>
  <si>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</si>
  <si>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</si>
  <si>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</si>
  <si>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</si>
  <si>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</si>
  <si>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</si>
  <si>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</si>
  <si>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</si>
  <si>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</si>
  <si>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</si>
  <si>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</si>
  <si>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</si>
  <si>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</si>
  <si>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</si>
  <si>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</si>
  <si>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</si>
  <si>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</si>
  <si>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</si>
  <si>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</si>
  <si>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</si>
  <si>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</si>
  <si>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</si>
  <si>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</si>
  <si>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</si>
  <si>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</si>
  <si>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</si>
  <si>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</si>
  <si>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</si>
  <si>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</si>
  <si>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</si>
  <si>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</si>
  <si>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</si>
  <si>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</si>
  <si>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</si>
  <si>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</si>
  <si>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</si>
  <si>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</si>
  <si>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</si>
  <si>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</si>
  <si>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</si>
  <si>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</si>
  <si>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</si>
  <si>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</si>
  <si>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</si>
  <si>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</si>
  <si>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</si>
  <si>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</si>
  <si>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</si>
  <si>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</si>
  <si>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</si>
  <si>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</si>
  <si>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</si>
  <si>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</si>
  <si>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</si>
  <si>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</si>
  <si>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</si>
  <si>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</si>
  <si>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</si>
  <si>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</si>
  <si>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</si>
  <si>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</si>
  <si>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</si>
  <si>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</si>
  <si>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</si>
  <si>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</si>
  <si>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</si>
  <si>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</si>
  <si>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</si>
  <si>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</si>
  <si>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</si>
  <si>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</si>
  <si>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</si>
  <si>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</si>
  <si>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</si>
  <si>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</si>
  <si>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</si>
  <si>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</si>
  <si>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</si>
  <si>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</si>
  <si>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</si>
  <si>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</si>
  <si>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</si>
  <si>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</si>
  <si>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</si>
  <si>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</si>
  <si>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</si>
  <si>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</si>
  <si>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</si>
  <si>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</si>
  <si>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</si>
  <si>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бюджета Тоншаевского муниципального округа</t>
  </si>
  <si>
    <t>Информация об исполнении за январь-ноябрь месяц 2023 года, 2022 года в разрезе разделов, подразделов классификации расходов</t>
  </si>
  <si>
    <t>за январь-ноябрь месяц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</si>
</sst>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1"/>
  <sheetViews>
    <sheetView tabSelected="1" workbookViewId="0">
      <selection activeCell="D52" sqref="D52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 x14ac:dyDescent="0.2">
      <c r="A2" s="18" t="s">
        <v>104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 x14ac:dyDescent="0.2">
      <c r="A4" s="22" t="s">
        <v>0</v>
      </c>
      <c r="B4" s="23" t="s">
        <v>1</v>
      </c>
      <c r="C4" s="17" t="s">
        <v>105</v>
      </c>
      <c r="D4" s="17"/>
      <c r="E4" s="17"/>
      <c r="F4" s="17"/>
      <c r="G4" s="17" t="s">
        <v>2</v>
      </c>
      <c r="H4" s="17"/>
      <c r="I4" s="17"/>
      <c r="J4" s="17"/>
      <c r="K4" s="17"/>
      <c r="L4" s="17"/>
    </row>
    <row r="5" spans="1:15" s="13" customFormat="1" ht="83.1" customHeight="1" x14ac:dyDescent="0.2">
      <c r="A5" s="22"/>
      <c r="B5" s="23"/>
      <c r="C5" s="16" t="s">
        <v>3</v>
      </c>
      <c r="D5" s="16" t="s">
        <v>4</v>
      </c>
      <c r="E5" s="17" t="s">
        <v>5</v>
      </c>
      <c r="F5" s="17" t="s">
        <v>6</v>
      </c>
      <c r="G5" s="16" t="s">
        <v>7</v>
      </c>
      <c r="H5" s="16" t="s">
        <v>8</v>
      </c>
      <c r="I5" s="17" t="s">
        <v>9</v>
      </c>
      <c r="J5" s="17" t="s">
        <v>10</v>
      </c>
      <c r="K5" s="17" t="s">
        <v>11</v>
      </c>
      <c r="L5" s="17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(C7+C15+C17+C20+C26+C31+C37+C41+C46+C50+C48)</f>
        <v>1098413.6200000001</v>
      </c>
      <c r="D6" s="3">
        <f>(D7+D15+D17+D20+D26+D31+D37+D41+D46+D50+D48)</f>
        <v>988119.44</v>
      </c>
      <c r="E6" s="4">
        <f t="shared" ref="E6:E31" si="0">(D6/C6)</f>
        <v>0.89958775274472635</v>
      </c>
      <c r="F6" s="4">
        <v>1</v>
      </c>
      <c r="G6" s="3">
        <f>(G7+G15+G17+G20+G26+G31+G37+G41+G46+G50+G48)</f>
        <v>1261047.5799999998</v>
      </c>
      <c r="H6" s="3">
        <f>(H7+H15+H17+H20+H26+H31+H37+H41+H46+H50+H48)</f>
        <v>1046387.0800000001</v>
      </c>
      <c r="I6" s="4">
        <f t="shared" ref="I6:I31" si="1">(H6/G6)</f>
        <v>0.82977605016299238</v>
      </c>
      <c r="J6" s="4">
        <v>1</v>
      </c>
      <c r="K6" s="4">
        <f t="shared" ref="K6:K31" si="2">(D6/H6)</f>
        <v>0.94431540572920669</v>
      </c>
      <c r="L6" s="14">
        <f t="shared" ref="L6:L31" si="3">(E6-I6)</f>
        <v>6.981170258173397E-2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107479.25</v>
      </c>
      <c r="D7" s="7">
        <f>SUM(D8:D14)</f>
        <v>85393.650000000009</v>
      </c>
      <c r="E7" s="8">
        <f t="shared" si="0"/>
        <v>0.79451289434937444</v>
      </c>
      <c r="F7" s="8">
        <f>(D7/D6)</f>
        <v>8.6420372419755268E-2</v>
      </c>
      <c r="G7" s="7">
        <f>SUM(G8:G14)</f>
        <v>94780.139999999985</v>
      </c>
      <c r="H7" s="7">
        <f>SUM(H8:H14)</f>
        <v>79946.7</v>
      </c>
      <c r="I7" s="8">
        <f t="shared" si="1"/>
        <v>0.84349632739516955</v>
      </c>
      <c r="J7" s="8">
        <f>(H7/H6)</f>
        <v>7.6402606194258427E-2</v>
      </c>
      <c r="K7" s="8">
        <f t="shared" si="2"/>
        <v>1.0681322681236376</v>
      </c>
      <c r="L7" s="15">
        <f t="shared" si="3"/>
        <v>-4.8983433045795111E-2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2377.85</v>
      </c>
      <c r="D8" s="3">
        <v>2197.92</v>
      </c>
      <c r="E8" s="4">
        <f t="shared" si="0"/>
        <v>0.9243308030363564</v>
      </c>
      <c r="F8" s="4">
        <f>(D8/D6)</f>
        <v>2.2243464818382688E-3</v>
      </c>
      <c r="G8" s="3">
        <v>2241.4</v>
      </c>
      <c r="H8" s="3">
        <v>2173.94</v>
      </c>
      <c r="I8" s="4">
        <f t="shared" si="1"/>
        <v>0.96990273935932902</v>
      </c>
      <c r="J8" s="4">
        <f>(H8/H6)</f>
        <v>2.0775677008550218E-3</v>
      </c>
      <c r="K8" s="4">
        <f t="shared" si="2"/>
        <v>1.0110306632197761</v>
      </c>
      <c r="L8" s="14">
        <f t="shared" si="3"/>
        <v>-4.5571936322972628E-2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1459.7</v>
      </c>
      <c r="E9" s="4">
        <f t="shared" si="0"/>
        <v>0.70530537301894092</v>
      </c>
      <c r="F9" s="4">
        <f>(D9/D6)</f>
        <v>1.4772505639601627E-3</v>
      </c>
      <c r="G9" s="3">
        <v>1720.62</v>
      </c>
      <c r="H9" s="3">
        <v>1272.4000000000001</v>
      </c>
      <c r="I9" s="4">
        <f t="shared" si="1"/>
        <v>0.73950087759063599</v>
      </c>
      <c r="J9" s="4">
        <f>(H9/H6)</f>
        <v>1.2159936072605178E-3</v>
      </c>
      <c r="K9" s="4">
        <f t="shared" si="2"/>
        <v>1.1472021376925494</v>
      </c>
      <c r="L9" s="14">
        <f t="shared" si="3"/>
        <v>-3.4195504571695068E-2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51154.86</v>
      </c>
      <c r="D10" s="3">
        <v>41203.06</v>
      </c>
      <c r="E10" s="4">
        <f t="shared" si="0"/>
        <v>0.80545738958136137</v>
      </c>
      <c r="F10" s="4">
        <f>(D10/D6)</f>
        <v>4.1698461068633563E-2</v>
      </c>
      <c r="G10" s="3">
        <v>43713.63</v>
      </c>
      <c r="H10" s="3">
        <v>36944.19</v>
      </c>
      <c r="I10" s="4">
        <f t="shared" si="1"/>
        <v>0.8451412065298628</v>
      </c>
      <c r="J10" s="4">
        <f>(H10/H6)</f>
        <v>3.5306427904289492E-2</v>
      </c>
      <c r="K10" s="4">
        <f t="shared" si="2"/>
        <v>1.1152784781585412</v>
      </c>
      <c r="L10" s="14">
        <f t="shared" si="3"/>
        <v>-3.9683816948501427E-2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0"/>
        <v>0</v>
      </c>
      <c r="F11" s="4">
        <f>(D11/D6)</f>
        <v>0</v>
      </c>
      <c r="G11" s="3">
        <v>93.4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11424.28</v>
      </c>
      <c r="D12" s="3">
        <v>10436.200000000001</v>
      </c>
      <c r="E12" s="4">
        <f t="shared" si="0"/>
        <v>0.9135105232014622</v>
      </c>
      <c r="F12" s="4">
        <f>(D12/D6)</f>
        <v>1.0561678656985032E-2</v>
      </c>
      <c r="G12" s="3">
        <v>10197.540000000001</v>
      </c>
      <c r="H12" s="3">
        <v>9395.43</v>
      </c>
      <c r="I12" s="4">
        <f t="shared" si="1"/>
        <v>0.92134279443865863</v>
      </c>
      <c r="J12" s="4">
        <f>(H12/H6)</f>
        <v>8.9789239370195589E-3</v>
      </c>
      <c r="K12" s="4">
        <f t="shared" si="2"/>
        <v>1.1107740678180775</v>
      </c>
      <c r="L12" s="14">
        <f t="shared" si="3"/>
        <v>-7.8322712371964309E-3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683.04</v>
      </c>
      <c r="D13" s="3"/>
      <c r="E13" s="4">
        <f t="shared" si="0"/>
        <v>0</v>
      </c>
      <c r="F13" s="4">
        <f>(D13/D6)</f>
        <v>0</v>
      </c>
      <c r="G13" s="3">
        <v>1788.13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39767.519999999997</v>
      </c>
      <c r="D14" s="3">
        <v>30096.77</v>
      </c>
      <c r="E14" s="4">
        <f t="shared" si="0"/>
        <v>0.75681787549236168</v>
      </c>
      <c r="F14" s="4">
        <f>(D14/D6)</f>
        <v>3.0458635648338225E-2</v>
      </c>
      <c r="G14" s="3">
        <v>35025.42</v>
      </c>
      <c r="H14" s="3">
        <v>30160.74</v>
      </c>
      <c r="I14" s="4">
        <f t="shared" si="1"/>
        <v>0.86111001666789444</v>
      </c>
      <c r="J14" s="4">
        <f>(H14/H6)</f>
        <v>2.8823693044833849E-2</v>
      </c>
      <c r="K14" s="4">
        <f t="shared" si="2"/>
        <v>0.99787903081953555</v>
      </c>
      <c r="L14" s="14">
        <f t="shared" si="3"/>
        <v>-0.10429214117553276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596.20000000000005</v>
      </c>
      <c r="D15" s="7">
        <f>SUM(D16:D16)</f>
        <v>459.98</v>
      </c>
      <c r="E15" s="8">
        <f t="shared" si="0"/>
        <v>0.77151962428715193</v>
      </c>
      <c r="F15" s="8">
        <f>(D15/D6)</f>
        <v>4.6551052573158569E-4</v>
      </c>
      <c r="G15" s="7">
        <f>SUM(G16:G16)</f>
        <v>508.6</v>
      </c>
      <c r="H15" s="7">
        <f>SUM(H16:H16)</f>
        <v>427.83</v>
      </c>
      <c r="I15" s="8">
        <f t="shared" si="1"/>
        <v>0.84119150609516313</v>
      </c>
      <c r="J15" s="8">
        <f>(H15/H6)</f>
        <v>4.088639932366137E-4</v>
      </c>
      <c r="K15" s="8">
        <f t="shared" si="2"/>
        <v>1.0751466704064701</v>
      </c>
      <c r="L15" s="8">
        <f t="shared" si="3"/>
        <v>-6.9671881808011205E-2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596.20000000000005</v>
      </c>
      <c r="D16" s="3">
        <v>459.98</v>
      </c>
      <c r="E16" s="4">
        <f t="shared" si="0"/>
        <v>0.77151962428715193</v>
      </c>
      <c r="F16" s="4">
        <f>(D16/D6)</f>
        <v>4.6551052573158569E-4</v>
      </c>
      <c r="G16" s="3">
        <v>508.6</v>
      </c>
      <c r="H16" s="3">
        <v>427.83</v>
      </c>
      <c r="I16" s="4">
        <f t="shared" si="1"/>
        <v>0.84119150609516313</v>
      </c>
      <c r="J16" s="4">
        <f>(H16/H6)</f>
        <v>4.088639932366137E-4</v>
      </c>
      <c r="K16" s="4">
        <f t="shared" si="2"/>
        <v>1.0751466704064701</v>
      </c>
      <c r="L16" s="4">
        <f t="shared" si="3"/>
        <v>-6.9671881808011205E-2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18803.61</v>
      </c>
      <c r="D17" s="7">
        <f>SUM(D18:D19)</f>
        <v>15889.34</v>
      </c>
      <c r="E17" s="8">
        <f t="shared" si="0"/>
        <v>0.84501539863887831</v>
      </c>
      <c r="F17" s="8">
        <f>(D17/D6)</f>
        <v>1.6080383966537489E-2</v>
      </c>
      <c r="G17" s="7">
        <f>SUM(G18:G19)</f>
        <v>18403.739999999998</v>
      </c>
      <c r="H17" s="7">
        <f>SUM(H18:H19)</f>
        <v>16336.66</v>
      </c>
      <c r="I17" s="8">
        <f t="shared" si="1"/>
        <v>0.88768152560294822</v>
      </c>
      <c r="J17" s="8">
        <f>(H17/H6)</f>
        <v>1.5612444297381805E-2</v>
      </c>
      <c r="K17" s="8">
        <f t="shared" si="2"/>
        <v>0.97261863808146831</v>
      </c>
      <c r="L17" s="15">
        <f t="shared" si="3"/>
        <v>-4.2666126964069906E-2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7059.43</v>
      </c>
      <c r="D18" s="3">
        <v>5908.08</v>
      </c>
      <c r="E18" s="4">
        <f t="shared" si="0"/>
        <v>0.83690609581793429</v>
      </c>
      <c r="F18" s="4">
        <f>(D18/D6)</f>
        <v>5.9791152373239419E-3</v>
      </c>
      <c r="G18" s="3">
        <v>5843.36</v>
      </c>
      <c r="H18" s="3">
        <v>5043.18</v>
      </c>
      <c r="I18" s="4">
        <f t="shared" si="1"/>
        <v>0.86306166315270672</v>
      </c>
      <c r="J18" s="4">
        <f>(H18/H6)</f>
        <v>4.8196122605030636E-3</v>
      </c>
      <c r="K18" s="4">
        <f t="shared" si="2"/>
        <v>1.1714989351956502</v>
      </c>
      <c r="L18" s="14">
        <f t="shared" si="3"/>
        <v>-2.6155567334772423E-2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11744.18</v>
      </c>
      <c r="D19" s="3">
        <v>9981.26</v>
      </c>
      <c r="E19" s="4">
        <f t="shared" si="0"/>
        <v>0.84988990291361333</v>
      </c>
      <c r="F19" s="4">
        <f>(D19/D6)</f>
        <v>1.0101268729213546E-2</v>
      </c>
      <c r="G19" s="3">
        <v>12560.38</v>
      </c>
      <c r="H19" s="3">
        <v>11293.48</v>
      </c>
      <c r="I19" s="4">
        <f t="shared" si="1"/>
        <v>0.89913521724661194</v>
      </c>
      <c r="J19" s="4">
        <f>(H19/H6)</f>
        <v>1.0792832036878742E-2</v>
      </c>
      <c r="K19" s="4">
        <f t="shared" si="2"/>
        <v>0.88380729412014725</v>
      </c>
      <c r="L19" s="4">
        <f t="shared" si="3"/>
        <v>-4.9245314332998613E-2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72286.710000000006</v>
      </c>
      <c r="D20" s="7">
        <f>SUM(D21:D25)</f>
        <v>62659.070000000007</v>
      </c>
      <c r="E20" s="8">
        <f t="shared" si="0"/>
        <v>0.86681313895735468</v>
      </c>
      <c r="F20" s="8">
        <f>(D20/D6)</f>
        <v>6.3412445361868408E-2</v>
      </c>
      <c r="G20" s="7">
        <f>SUM(G21:G25)</f>
        <v>82285.09</v>
      </c>
      <c r="H20" s="7">
        <f>SUM(H21:H25)</f>
        <v>60158.12</v>
      </c>
      <c r="I20" s="8">
        <f t="shared" si="1"/>
        <v>0.73109381055547251</v>
      </c>
      <c r="J20" s="8">
        <f>(H20/H6)</f>
        <v>5.7491267954111205E-2</v>
      </c>
      <c r="K20" s="8">
        <f t="shared" si="2"/>
        <v>1.0415729414416541</v>
      </c>
      <c r="L20" s="15">
        <f t="shared" si="3"/>
        <v>0.13571932840188217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10311.09</v>
      </c>
      <c r="D21" s="3">
        <v>9079.91</v>
      </c>
      <c r="E21" s="4">
        <f t="shared" si="0"/>
        <v>0.88059652277305311</v>
      </c>
      <c r="F21" s="4">
        <f>(D21/D6)</f>
        <v>9.1890814333133661E-3</v>
      </c>
      <c r="G21" s="3">
        <v>8431.2000000000007</v>
      </c>
      <c r="H21" s="3">
        <v>7146.87</v>
      </c>
      <c r="I21" s="4">
        <f t="shared" si="1"/>
        <v>0.84766937090805572</v>
      </c>
      <c r="J21" s="4">
        <f>(H21/H6)</f>
        <v>6.8300441935884755E-3</v>
      </c>
      <c r="K21" s="4">
        <f t="shared" si="2"/>
        <v>1.2704736479046073</v>
      </c>
      <c r="L21" s="14">
        <f t="shared" si="3"/>
        <v>3.2927151864997395E-2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9204.6200000000008</v>
      </c>
      <c r="D22" s="3">
        <v>8271.31</v>
      </c>
      <c r="E22" s="4">
        <f t="shared" si="0"/>
        <v>0.8986041792056596</v>
      </c>
      <c r="F22" s="4">
        <f>(D22/D6)</f>
        <v>8.3707593082067086E-3</v>
      </c>
      <c r="G22" s="3">
        <v>9612.77</v>
      </c>
      <c r="H22" s="3">
        <v>3038.92</v>
      </c>
      <c r="I22" s="4">
        <f t="shared" si="1"/>
        <v>0.3161336430602209</v>
      </c>
      <c r="J22" s="4">
        <f>(H22/H6)</f>
        <v>2.9042025251305665E-3</v>
      </c>
      <c r="K22" s="4">
        <f t="shared" si="2"/>
        <v>2.7217926105326891</v>
      </c>
      <c r="L22" s="14">
        <f t="shared" si="3"/>
        <v>0.58247053614543876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41060.43</v>
      </c>
      <c r="D23" s="3">
        <v>38497.760000000002</v>
      </c>
      <c r="E23" s="4">
        <f t="shared" si="0"/>
        <v>0.93758784308883281</v>
      </c>
      <c r="F23" s="4">
        <f>(D23/D6)</f>
        <v>3.8960634151677054E-2</v>
      </c>
      <c r="G23" s="3">
        <v>46133.66</v>
      </c>
      <c r="H23" s="3">
        <v>43714.89</v>
      </c>
      <c r="I23" s="4">
        <f t="shared" si="1"/>
        <v>0.94757038570102603</v>
      </c>
      <c r="J23" s="4">
        <f>(H23/H6)</f>
        <v>4.1776977980270927E-2</v>
      </c>
      <c r="K23" s="4">
        <f t="shared" si="2"/>
        <v>0.88065553865056057</v>
      </c>
      <c r="L23" s="4">
        <f t="shared" si="3"/>
        <v>-9.9825426121932237E-3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534.4</v>
      </c>
      <c r="D24" s="3">
        <v>329.62</v>
      </c>
      <c r="E24" s="4">
        <f t="shared" si="0"/>
        <v>0.61680389221556886</v>
      </c>
      <c r="F24" s="4">
        <f>(D24/D6)</f>
        <v>3.3358315468421512E-4</v>
      </c>
      <c r="G24" s="3">
        <v>1040.6400000000001</v>
      </c>
      <c r="H24" s="3">
        <v>423.44</v>
      </c>
      <c r="I24" s="4">
        <f t="shared" si="1"/>
        <v>0.40690344403444029</v>
      </c>
      <c r="J24" s="4">
        <f>(H24/H6)</f>
        <v>4.0466860504432064E-4</v>
      </c>
      <c r="K24" s="4">
        <f t="shared" si="2"/>
        <v>0.77843378046476475</v>
      </c>
      <c r="L24" s="4">
        <f t="shared" si="3"/>
        <v>0.20990044818112857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11176.17</v>
      </c>
      <c r="D25" s="3">
        <v>6480.47</v>
      </c>
      <c r="E25" s="4">
        <f t="shared" si="0"/>
        <v>0.57984712115152148</v>
      </c>
      <c r="F25" s="4">
        <f>(D25/D6)</f>
        <v>6.5583873139870626E-3</v>
      </c>
      <c r="G25" s="3">
        <v>17066.82</v>
      </c>
      <c r="H25" s="3">
        <v>5834</v>
      </c>
      <c r="I25" s="4">
        <f t="shared" si="1"/>
        <v>0.34183286634534144</v>
      </c>
      <c r="J25" s="4">
        <f>(H25/H6)</f>
        <v>5.57537465007691E-3</v>
      </c>
      <c r="K25" s="4">
        <f t="shared" si="2"/>
        <v>1.110810764484059</v>
      </c>
      <c r="L25" s="4">
        <f t="shared" si="3"/>
        <v>0.23801425480618005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313522.16000000003</v>
      </c>
      <c r="D26" s="7">
        <f>SUM(D27:D30)</f>
        <v>290826.46000000002</v>
      </c>
      <c r="E26" s="8">
        <f t="shared" si="0"/>
        <v>0.92761053955484352</v>
      </c>
      <c r="F26" s="8">
        <f>(D26/D6)</f>
        <v>0.29432318424987169</v>
      </c>
      <c r="G26" s="7">
        <f>SUM(G27:G30)</f>
        <v>511304.48</v>
      </c>
      <c r="H26" s="7">
        <f>SUM(H27:H30)</f>
        <v>389049.06</v>
      </c>
      <c r="I26" s="8">
        <f t="shared" si="1"/>
        <v>0.76089507371419862</v>
      </c>
      <c r="J26" s="8">
        <f>(H26/H6)</f>
        <v>0.37180223976007043</v>
      </c>
      <c r="K26" s="8">
        <f t="shared" si="2"/>
        <v>0.74753158380590878</v>
      </c>
      <c r="L26" s="8">
        <f t="shared" si="3"/>
        <v>0.16671546584064489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197779.73</v>
      </c>
      <c r="D27" s="3">
        <v>191652.88</v>
      </c>
      <c r="E27" s="4">
        <f t="shared" si="0"/>
        <v>0.96902185072251845</v>
      </c>
      <c r="F27" s="4">
        <f>(D27/D6)</f>
        <v>0.19395720015385995</v>
      </c>
      <c r="G27" s="3">
        <v>440248.79</v>
      </c>
      <c r="H27" s="3">
        <v>334808.93</v>
      </c>
      <c r="I27" s="4">
        <f t="shared" si="1"/>
        <v>0.76049937581884097</v>
      </c>
      <c r="J27" s="4">
        <f>(H27/H6)</f>
        <v>0.31996661311987906</v>
      </c>
      <c r="K27" s="4">
        <f t="shared" si="2"/>
        <v>0.57242463634407847</v>
      </c>
      <c r="L27" s="4">
        <f t="shared" si="3"/>
        <v>0.20852247490367748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38520.230000000003</v>
      </c>
      <c r="D28" s="3">
        <v>26175.79</v>
      </c>
      <c r="E28" s="4">
        <f t="shared" si="0"/>
        <v>0.67953358533944364</v>
      </c>
      <c r="F28" s="4">
        <f>(D28/D6)</f>
        <v>2.6490512118656426E-2</v>
      </c>
      <c r="G28" s="3">
        <v>26707.7</v>
      </c>
      <c r="H28" s="3">
        <v>14935.32</v>
      </c>
      <c r="I28" s="4">
        <f t="shared" si="1"/>
        <v>0.55921400944296962</v>
      </c>
      <c r="J28" s="4">
        <f>(H28/H6)</f>
        <v>1.4273226691598676E-2</v>
      </c>
      <c r="K28" s="4">
        <f t="shared" si="2"/>
        <v>1.7526099206444858</v>
      </c>
      <c r="L28" s="4">
        <f t="shared" si="3"/>
        <v>0.12031957589647402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70863.11</v>
      </c>
      <c r="D29" s="3">
        <v>67274.02</v>
      </c>
      <c r="E29" s="4">
        <f t="shared" si="0"/>
        <v>0.94935178543532739</v>
      </c>
      <c r="F29" s="4">
        <f>(D29/D6)</f>
        <v>6.8082882773766715E-2</v>
      </c>
      <c r="G29" s="3">
        <v>39209.25</v>
      </c>
      <c r="H29" s="3">
        <v>34764.959999999999</v>
      </c>
      <c r="I29" s="4">
        <f t="shared" si="1"/>
        <v>0.88665200175978875</v>
      </c>
      <c r="J29" s="4">
        <f>(H29/H6)</f>
        <v>3.3223804712879286E-2</v>
      </c>
      <c r="K29" s="4">
        <f t="shared" si="2"/>
        <v>1.9351099497885229</v>
      </c>
      <c r="L29" s="14">
        <f t="shared" si="3"/>
        <v>6.2699783675538634E-2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6359.09</v>
      </c>
      <c r="D30" s="3">
        <v>5723.77</v>
      </c>
      <c r="E30" s="4">
        <f t="shared" si="0"/>
        <v>0.90009262331560025</v>
      </c>
      <c r="F30" s="4">
        <f>(D30/D6)</f>
        <v>5.7925892035885869E-3</v>
      </c>
      <c r="G30" s="3">
        <v>5138.74</v>
      </c>
      <c r="H30" s="3">
        <v>4539.8500000000004</v>
      </c>
      <c r="I30" s="4">
        <f t="shared" si="1"/>
        <v>0.88345586661321662</v>
      </c>
      <c r="J30" s="4">
        <f>(H30/H6)</f>
        <v>4.3385952357133462E-3</v>
      </c>
      <c r="K30" s="4">
        <f t="shared" si="2"/>
        <v>1.2607839466061654</v>
      </c>
      <c r="L30" s="14">
        <f t="shared" si="3"/>
        <v>1.6636756702383626E-2</v>
      </c>
    </row>
    <row r="31" spans="1:12" s="13" customFormat="1" ht="21" customHeight="1" x14ac:dyDescent="0.2">
      <c r="A31" s="5" t="s">
        <v>62</v>
      </c>
      <c r="B31" s="6" t="s">
        <v>63</v>
      </c>
      <c r="C31" s="7">
        <f>SUM(C32:C36)</f>
        <v>449063.6</v>
      </c>
      <c r="D31" s="7">
        <f>SUM(D32:D36)</f>
        <v>408261.04000000004</v>
      </c>
      <c r="E31" s="8">
        <f t="shared" si="0"/>
        <v>0.90913857190829994</v>
      </c>
      <c r="F31" s="8">
        <f>(D31/D6)</f>
        <v>0.41316972774060601</v>
      </c>
      <c r="G31" s="7">
        <f>SUM(G32:G36)</f>
        <v>430434.58</v>
      </c>
      <c r="H31" s="7">
        <f>SUM(H32:H36)</f>
        <v>390181.00000000006</v>
      </c>
      <c r="I31" s="8">
        <f t="shared" si="1"/>
        <v>0.90648153779838048</v>
      </c>
      <c r="J31" s="8">
        <f>(H31/H6)</f>
        <v>0.37288400005856343</v>
      </c>
      <c r="K31" s="8">
        <f t="shared" si="2"/>
        <v>1.0463375715373122</v>
      </c>
      <c r="L31" s="15">
        <f t="shared" si="3"/>
        <v>2.657034109919465E-3</v>
      </c>
    </row>
    <row r="32" spans="1:12" s="13" customFormat="1" ht="21" customHeight="1" x14ac:dyDescent="0.2">
      <c r="A32" s="1" t="s">
        <v>64</v>
      </c>
      <c r="B32" s="2" t="s">
        <v>65</v>
      </c>
      <c r="C32" s="3">
        <v>135143.82999999999</v>
      </c>
      <c r="D32" s="3">
        <v>124489.9</v>
      </c>
      <c r="E32" s="4">
        <f t="shared" ref="E32:E51" si="4">(D32/C32)</f>
        <v>0.92116599033784974</v>
      </c>
      <c r="F32" s="4">
        <f>(D32/D6)</f>
        <v>0.12598669245896021</v>
      </c>
      <c r="G32" s="3">
        <v>126279.73</v>
      </c>
      <c r="H32" s="3">
        <v>114321.12</v>
      </c>
      <c r="I32" s="4">
        <f t="shared" ref="I32:I51" si="5">(H32/G32)</f>
        <v>0.90530063692724083</v>
      </c>
      <c r="J32" s="4">
        <f>(H32/H6)</f>
        <v>0.1092531838218033</v>
      </c>
      <c r="K32" s="4">
        <f t="shared" ref="K32:K51" si="6">(D32/H32)</f>
        <v>1.0889492685166136</v>
      </c>
      <c r="L32" s="14">
        <f t="shared" ref="L32:L51" si="7">(E32-I32)</f>
        <v>1.5865353410608907E-2</v>
      </c>
    </row>
    <row r="33" spans="1:12" s="13" customFormat="1" ht="21" customHeight="1" x14ac:dyDescent="0.2">
      <c r="A33" s="1" t="s">
        <v>66</v>
      </c>
      <c r="B33" s="2" t="s">
        <v>67</v>
      </c>
      <c r="C33" s="3">
        <v>242390.93</v>
      </c>
      <c r="D33" s="3">
        <v>219469.23</v>
      </c>
      <c r="E33" s="4">
        <f t="shared" si="4"/>
        <v>0.90543499296776497</v>
      </c>
      <c r="F33" s="4">
        <f>(D33/D6)</f>
        <v>0.22210799738946541</v>
      </c>
      <c r="G33" s="3">
        <v>221223.96</v>
      </c>
      <c r="H33" s="3">
        <v>200053.65</v>
      </c>
      <c r="I33" s="4">
        <f t="shared" si="5"/>
        <v>0.90430372008529281</v>
      </c>
      <c r="J33" s="4">
        <f>(H33/H6)</f>
        <v>0.19118513007633847</v>
      </c>
      <c r="K33" s="4">
        <f t="shared" si="6"/>
        <v>1.0970518658369892</v>
      </c>
      <c r="L33" s="14">
        <f t="shared" si="7"/>
        <v>1.1312728824721674E-3</v>
      </c>
    </row>
    <row r="34" spans="1:12" s="13" customFormat="1" ht="21" customHeight="1" x14ac:dyDescent="0.2">
      <c r="A34" s="1" t="s">
        <v>102</v>
      </c>
      <c r="B34" s="2">
        <v>703</v>
      </c>
      <c r="C34" s="3">
        <v>23678.43</v>
      </c>
      <c r="D34" s="3">
        <v>21278.2</v>
      </c>
      <c r="E34" s="4">
        <f t="shared" si="4"/>
        <v>0.89863221505817747</v>
      </c>
      <c r="F34" s="4"/>
      <c r="G34" s="3">
        <v>47195.92</v>
      </c>
      <c r="H34" s="3">
        <v>44874.46</v>
      </c>
      <c r="I34" s="4"/>
      <c r="J34" s="4"/>
      <c r="K34" s="4">
        <f t="shared" si="6"/>
        <v>0.47417172262351459</v>
      </c>
      <c r="L34" s="14"/>
    </row>
    <row r="35" spans="1:12" s="13" customFormat="1" ht="21" customHeight="1" x14ac:dyDescent="0.2">
      <c r="A35" s="1" t="s">
        <v>68</v>
      </c>
      <c r="B35" s="2" t="s">
        <v>69</v>
      </c>
      <c r="C35" s="3">
        <v>9586.2999999999993</v>
      </c>
      <c r="D35" s="3">
        <v>9068.3799999999992</v>
      </c>
      <c r="E35" s="4">
        <f t="shared" si="4"/>
        <v>0.94597289882436397</v>
      </c>
      <c r="F35" s="4">
        <f>(D35/D6)</f>
        <v>9.1774128034562297E-3</v>
      </c>
      <c r="G35" s="3">
        <v>8148.89</v>
      </c>
      <c r="H35" s="3">
        <v>7455.37</v>
      </c>
      <c r="I35" s="4">
        <f t="shared" si="5"/>
        <v>0.91489393033897859</v>
      </c>
      <c r="J35" s="4">
        <f>(H35/H6)</f>
        <v>7.1248681701995015E-3</v>
      </c>
      <c r="K35" s="4">
        <f t="shared" si="6"/>
        <v>1.2163554592193278</v>
      </c>
      <c r="L35" s="4">
        <f t="shared" si="7"/>
        <v>3.1078968485385383E-2</v>
      </c>
    </row>
    <row r="36" spans="1:12" s="13" customFormat="1" ht="21" customHeight="1" x14ac:dyDescent="0.2">
      <c r="A36" s="1" t="s">
        <v>70</v>
      </c>
      <c r="B36" s="2" t="s">
        <v>71</v>
      </c>
      <c r="C36" s="3">
        <v>38264.11</v>
      </c>
      <c r="D36" s="3">
        <v>33955.33</v>
      </c>
      <c r="E36" s="4">
        <f t="shared" si="4"/>
        <v>0.88739369607708118</v>
      </c>
      <c r="F36" s="4">
        <f>(D36/D6)</f>
        <v>3.4363588677093534E-2</v>
      </c>
      <c r="G36" s="3">
        <v>27586.080000000002</v>
      </c>
      <c r="H36" s="3">
        <v>23476.400000000001</v>
      </c>
      <c r="I36" s="4">
        <f t="shared" si="5"/>
        <v>0.8510234147077077</v>
      </c>
      <c r="J36" s="4">
        <f>(H36/H6)</f>
        <v>2.2435674568917652E-2</v>
      </c>
      <c r="K36" s="4">
        <f t="shared" si="6"/>
        <v>1.4463601744730878</v>
      </c>
      <c r="L36" s="14">
        <f t="shared" si="7"/>
        <v>3.6370281369373481E-2</v>
      </c>
    </row>
    <row r="37" spans="1:12" s="13" customFormat="1" ht="21" customHeight="1" x14ac:dyDescent="0.2">
      <c r="A37" s="5" t="s">
        <v>72</v>
      </c>
      <c r="B37" s="6" t="s">
        <v>73</v>
      </c>
      <c r="C37" s="7">
        <f>SUM(C38:C40)</f>
        <v>100776.01000000001</v>
      </c>
      <c r="D37" s="7">
        <f>SUM(D38:D40)</f>
        <v>90778.48000000001</v>
      </c>
      <c r="E37" s="8">
        <f t="shared" si="4"/>
        <v>0.90079454425711036</v>
      </c>
      <c r="F37" s="8">
        <f>(D37/D6)</f>
        <v>9.1869946410527065E-2</v>
      </c>
      <c r="G37" s="7">
        <f>SUM(G38:G40)</f>
        <v>80822.41</v>
      </c>
      <c r="H37" s="7">
        <f>SUM(H38:H40)</f>
        <v>72610.760000000009</v>
      </c>
      <c r="I37" s="8">
        <f t="shared" si="5"/>
        <v>0.89839884754735733</v>
      </c>
      <c r="J37" s="8">
        <f>(H37/H6)</f>
        <v>6.9391873607613744E-2</v>
      </c>
      <c r="K37" s="8">
        <f t="shared" si="6"/>
        <v>1.2502069941149219</v>
      </c>
      <c r="L37" s="15">
        <f t="shared" si="7"/>
        <v>2.3956967097530368E-3</v>
      </c>
    </row>
    <row r="38" spans="1:12" s="13" customFormat="1" ht="21" customHeight="1" x14ac:dyDescent="0.2">
      <c r="A38" s="1" t="s">
        <v>74</v>
      </c>
      <c r="B38" s="2" t="s">
        <v>75</v>
      </c>
      <c r="C38" s="3">
        <v>73639.31</v>
      </c>
      <c r="D38" s="3">
        <v>67873.53</v>
      </c>
      <c r="E38" s="4">
        <f t="shared" si="4"/>
        <v>0.92170241682058129</v>
      </c>
      <c r="F38" s="4">
        <f>(D38/D6)</f>
        <v>6.8689600925167515E-2</v>
      </c>
      <c r="G38" s="3">
        <v>58049.66</v>
      </c>
      <c r="H38" s="3">
        <v>51805.16</v>
      </c>
      <c r="I38" s="4">
        <f t="shared" si="5"/>
        <v>0.8924283105189591</v>
      </c>
      <c r="J38" s="4">
        <f>(H38/H6)</f>
        <v>4.950860058402097E-2</v>
      </c>
      <c r="K38" s="4">
        <f t="shared" si="6"/>
        <v>1.3101692958770901</v>
      </c>
      <c r="L38" s="14">
        <f t="shared" si="7"/>
        <v>2.9274106301622194E-2</v>
      </c>
    </row>
    <row r="39" spans="1:12" s="13" customFormat="1" ht="21" customHeight="1" x14ac:dyDescent="0.2">
      <c r="A39" s="1" t="s">
        <v>76</v>
      </c>
      <c r="B39" s="2" t="s">
        <v>77</v>
      </c>
      <c r="C39" s="3">
        <v>254.6</v>
      </c>
      <c r="D39" s="3">
        <v>222.88</v>
      </c>
      <c r="E39" s="4">
        <f t="shared" si="4"/>
        <v>0.87541241162608008</v>
      </c>
      <c r="F39" s="4">
        <f>(D39/D6)</f>
        <v>2.2555977645779342E-4</v>
      </c>
      <c r="G39" s="3">
        <v>239.62</v>
      </c>
      <c r="H39" s="3">
        <v>217.35</v>
      </c>
      <c r="I39" s="4">
        <f t="shared" si="5"/>
        <v>0.90706118020198645</v>
      </c>
      <c r="J39" s="4">
        <f>(H39/H6)</f>
        <v>2.0771472063665005E-4</v>
      </c>
      <c r="K39" s="4">
        <f t="shared" si="6"/>
        <v>1.0254428341384862</v>
      </c>
      <c r="L39" s="14">
        <f t="shared" si="7"/>
        <v>-3.1648768575906372E-2</v>
      </c>
    </row>
    <row r="40" spans="1:12" s="13" customFormat="1" ht="21" customHeight="1" x14ac:dyDescent="0.2">
      <c r="A40" s="1" t="s">
        <v>78</v>
      </c>
      <c r="B40" s="2" t="s">
        <v>79</v>
      </c>
      <c r="C40" s="3">
        <v>26882.1</v>
      </c>
      <c r="D40" s="3">
        <v>22682.07</v>
      </c>
      <c r="E40" s="4">
        <f t="shared" si="4"/>
        <v>0.84376109009340794</v>
      </c>
      <c r="F40" s="4">
        <f>(D40/D6)</f>
        <v>2.2954785708901752E-2</v>
      </c>
      <c r="G40" s="3">
        <v>22533.13</v>
      </c>
      <c r="H40" s="3">
        <v>20588.25</v>
      </c>
      <c r="I40" s="4">
        <f t="shared" si="5"/>
        <v>0.91368797854536854</v>
      </c>
      <c r="J40" s="4">
        <f>(H40/H6)</f>
        <v>1.9675558302956111E-2</v>
      </c>
      <c r="K40" s="4">
        <f t="shared" si="6"/>
        <v>1.1016997559287458</v>
      </c>
      <c r="L40" s="14">
        <f t="shared" si="7"/>
        <v>-6.99268884519606E-2</v>
      </c>
    </row>
    <row r="41" spans="1:12" s="13" customFormat="1" ht="21" customHeight="1" x14ac:dyDescent="0.2">
      <c r="A41" s="5" t="s">
        <v>80</v>
      </c>
      <c r="B41" s="6" t="s">
        <v>81</v>
      </c>
      <c r="C41" s="7">
        <f>SUM(C42:C45)</f>
        <v>30337.390000000003</v>
      </c>
      <c r="D41" s="7">
        <f>SUM(D42:D45)</f>
        <v>28716.57</v>
      </c>
      <c r="E41" s="8">
        <f t="shared" si="4"/>
        <v>0.94657351868436923</v>
      </c>
      <c r="F41" s="8">
        <f>(D41/D6)</f>
        <v>2.9061840945058221E-2</v>
      </c>
      <c r="G41" s="7">
        <f>SUM(G42:G45)</f>
        <v>36930.670000000006</v>
      </c>
      <c r="H41" s="7">
        <f>SUM(H42:H45)</f>
        <v>32383.87</v>
      </c>
      <c r="I41" s="8">
        <f t="shared" si="5"/>
        <v>0.87688281853537975</v>
      </c>
      <c r="J41" s="8">
        <f>(H41/H6)</f>
        <v>3.0948270118166976E-2</v>
      </c>
      <c r="K41" s="8">
        <f t="shared" si="6"/>
        <v>0.88675535073479483</v>
      </c>
      <c r="L41" s="8">
        <f t="shared" si="7"/>
        <v>6.9690700148989482E-2</v>
      </c>
    </row>
    <row r="42" spans="1:12" s="13" customFormat="1" ht="21" customHeight="1" x14ac:dyDescent="0.2">
      <c r="A42" s="1" t="s">
        <v>82</v>
      </c>
      <c r="B42" s="2" t="s">
        <v>83</v>
      </c>
      <c r="C42" s="3">
        <v>5000</v>
      </c>
      <c r="D42" s="3">
        <v>4462.66</v>
      </c>
      <c r="E42" s="4">
        <f t="shared" si="4"/>
        <v>0.89253199999999999</v>
      </c>
      <c r="F42" s="4">
        <f>(D42/D6)</f>
        <v>4.516316367584065E-3</v>
      </c>
      <c r="G42" s="3">
        <v>8077.61</v>
      </c>
      <c r="H42" s="3">
        <v>4363.3</v>
      </c>
      <c r="I42" s="4">
        <f t="shared" si="5"/>
        <v>0.54017215488244674</v>
      </c>
      <c r="J42" s="4">
        <f>(H42/H6)</f>
        <v>4.1698718221941352E-3</v>
      </c>
      <c r="K42" s="4">
        <f t="shared" si="6"/>
        <v>1.022771755322806</v>
      </c>
      <c r="L42" s="4">
        <f t="shared" si="7"/>
        <v>0.35235984511755325</v>
      </c>
    </row>
    <row r="43" spans="1:12" s="13" customFormat="1" ht="21" customHeight="1" x14ac:dyDescent="0.2">
      <c r="A43" s="1" t="s">
        <v>84</v>
      </c>
      <c r="B43" s="2" t="s">
        <v>85</v>
      </c>
      <c r="C43" s="3">
        <v>820.56</v>
      </c>
      <c r="D43" s="3">
        <v>714.43</v>
      </c>
      <c r="E43" s="4">
        <f t="shared" si="4"/>
        <v>0.8706614994637808</v>
      </c>
      <c r="F43" s="4">
        <f>(D43/D6)</f>
        <v>7.2301988107834417E-4</v>
      </c>
      <c r="G43" s="3">
        <v>4214.41</v>
      </c>
      <c r="H43" s="3">
        <v>3903.55</v>
      </c>
      <c r="I43" s="4">
        <f t="shared" si="5"/>
        <v>0.92623878550022432</v>
      </c>
      <c r="J43" s="4">
        <f>(H43/H6)</f>
        <v>3.7305028651538779E-3</v>
      </c>
      <c r="K43" s="4">
        <f t="shared" si="6"/>
        <v>0.18302058382754158</v>
      </c>
      <c r="L43" s="4">
        <f t="shared" si="7"/>
        <v>-5.5577286036443518E-2</v>
      </c>
    </row>
    <row r="44" spans="1:12" s="13" customFormat="1" ht="21" customHeight="1" x14ac:dyDescent="0.2">
      <c r="A44" s="1" t="s">
        <v>86</v>
      </c>
      <c r="B44" s="2" t="s">
        <v>87</v>
      </c>
      <c r="C44" s="3">
        <v>23795.63</v>
      </c>
      <c r="D44" s="3">
        <v>22873.38</v>
      </c>
      <c r="E44" s="4">
        <f t="shared" si="4"/>
        <v>0.96124288367233812</v>
      </c>
      <c r="F44" s="4">
        <f>(D44/D6)</f>
        <v>2.3148395906470581E-2</v>
      </c>
      <c r="G44" s="3">
        <v>24183.61</v>
      </c>
      <c r="H44" s="3">
        <v>23701.71</v>
      </c>
      <c r="I44" s="4">
        <f t="shared" si="5"/>
        <v>0.98007328103620583</v>
      </c>
      <c r="J44" s="4">
        <f>(H44/H6)</f>
        <v>2.2650996417119366E-2</v>
      </c>
      <c r="K44" s="4">
        <f t="shared" si="6"/>
        <v>0.96505188866119795</v>
      </c>
      <c r="L44" s="14">
        <f t="shared" si="7"/>
        <v>-1.8830397363867712E-2</v>
      </c>
    </row>
    <row r="45" spans="1:12" s="13" customFormat="1" ht="21" customHeight="1" x14ac:dyDescent="0.2">
      <c r="A45" s="1" t="s">
        <v>88</v>
      </c>
      <c r="B45" s="2" t="s">
        <v>89</v>
      </c>
      <c r="C45" s="3">
        <v>721.2</v>
      </c>
      <c r="D45" s="3">
        <v>666.1</v>
      </c>
      <c r="E45" s="4">
        <f t="shared" si="4"/>
        <v>0.92359955629506374</v>
      </c>
      <c r="F45" s="4">
        <f>(D45/D6)</f>
        <v>6.7410878992523425E-4</v>
      </c>
      <c r="G45" s="3">
        <v>455.04</v>
      </c>
      <c r="H45" s="3">
        <v>415.31</v>
      </c>
      <c r="I45" s="4">
        <f t="shared" si="5"/>
        <v>0.91268899437412088</v>
      </c>
      <c r="J45" s="4">
        <f>(H45/H6)</f>
        <v>3.9689901369959575E-4</v>
      </c>
      <c r="K45" s="4">
        <f t="shared" si="6"/>
        <v>1.6038621752425899</v>
      </c>
      <c r="L45" s="14">
        <f t="shared" si="7"/>
        <v>1.0910561920942863E-2</v>
      </c>
    </row>
    <row r="46" spans="1:12" s="13" customFormat="1" ht="21" customHeight="1" x14ac:dyDescent="0.2">
      <c r="A46" s="5" t="s">
        <v>90</v>
      </c>
      <c r="B46" s="6" t="s">
        <v>91</v>
      </c>
      <c r="C46" s="7">
        <f>SUM(C47:C47)</f>
        <v>2176.06</v>
      </c>
      <c r="D46" s="7">
        <f>SUM(D47:D47)</f>
        <v>2084.9499999999998</v>
      </c>
      <c r="E46" s="8">
        <f t="shared" si="4"/>
        <v>0.95813075007122961</v>
      </c>
      <c r="F46" s="8">
        <f>(D46/D6)</f>
        <v>2.1100181978000554E-3</v>
      </c>
      <c r="G46" s="7">
        <f>SUM(G47:G47)</f>
        <v>3007.75</v>
      </c>
      <c r="H46" s="7">
        <f>SUM(H47:H47)</f>
        <v>2937.15</v>
      </c>
      <c r="I46" s="8">
        <f t="shared" si="5"/>
        <v>0.97652730446346936</v>
      </c>
      <c r="J46" s="8">
        <f>(H46/H6)</f>
        <v>2.8069440612741511E-3</v>
      </c>
      <c r="K46" s="8">
        <f t="shared" si="6"/>
        <v>0.70985479120916528</v>
      </c>
      <c r="L46" s="15">
        <f t="shared" si="7"/>
        <v>-1.839655439223975E-2</v>
      </c>
    </row>
    <row r="47" spans="1:12" s="13" customFormat="1" ht="21" customHeight="1" x14ac:dyDescent="0.2">
      <c r="A47" s="1" t="s">
        <v>92</v>
      </c>
      <c r="B47" s="2" t="s">
        <v>93</v>
      </c>
      <c r="C47" s="3">
        <v>2176.06</v>
      </c>
      <c r="D47" s="3">
        <v>2084.9499999999998</v>
      </c>
      <c r="E47" s="4">
        <f t="shared" si="4"/>
        <v>0.95813075007122961</v>
      </c>
      <c r="F47" s="4">
        <f>(D47/D6)</f>
        <v>2.1100181978000554E-3</v>
      </c>
      <c r="G47" s="3">
        <v>3007.75</v>
      </c>
      <c r="H47" s="3">
        <v>2937.15</v>
      </c>
      <c r="I47" s="4">
        <f t="shared" si="5"/>
        <v>0.97652730446346936</v>
      </c>
      <c r="J47" s="4">
        <f>(H47/H6)</f>
        <v>2.8069440612741511E-3</v>
      </c>
      <c r="K47" s="4">
        <f t="shared" si="6"/>
        <v>0.70985479120916528</v>
      </c>
      <c r="L47" s="4">
        <f t="shared" si="7"/>
        <v>-1.839655439223975E-2</v>
      </c>
    </row>
    <row r="48" spans="1:12" s="13" customFormat="1" ht="21" customHeight="1" x14ac:dyDescent="0.2">
      <c r="A48" s="5" t="s">
        <v>94</v>
      </c>
      <c r="B48" s="6" t="s">
        <v>95</v>
      </c>
      <c r="C48" s="7">
        <f>SUM(C49:C49)</f>
        <v>3367.83</v>
      </c>
      <c r="D48" s="7">
        <f>SUM(D49:D49)</f>
        <v>3046.09</v>
      </c>
      <c r="E48" s="8">
        <f t="shared" si="4"/>
        <v>0.90446667438677142</v>
      </c>
      <c r="F48" s="8">
        <f>(D48/D6)</f>
        <v>3.0827143730721464E-3</v>
      </c>
      <c r="G48" s="7">
        <f>SUM(G49:G49)</f>
        <v>2565.3200000000002</v>
      </c>
      <c r="H48" s="7">
        <f>SUM(H49:H49)</f>
        <v>2352.08</v>
      </c>
      <c r="I48" s="8">
        <f t="shared" si="5"/>
        <v>0.91687586733818771</v>
      </c>
      <c r="J48" s="8">
        <f>(H48/H6)</f>
        <v>2.2478106285486626E-3</v>
      </c>
      <c r="K48" s="8">
        <f t="shared" si="6"/>
        <v>1.2950622427808578</v>
      </c>
      <c r="L48" s="15">
        <f t="shared" si="7"/>
        <v>-1.2409192951416292E-2</v>
      </c>
    </row>
    <row r="49" spans="1:12" s="13" customFormat="1" ht="21" customHeight="1" x14ac:dyDescent="0.2">
      <c r="A49" s="1" t="s">
        <v>96</v>
      </c>
      <c r="B49" s="2" t="s">
        <v>97</v>
      </c>
      <c r="C49" s="3">
        <v>3367.83</v>
      </c>
      <c r="D49" s="3">
        <v>3046.09</v>
      </c>
      <c r="E49" s="4">
        <f t="shared" si="4"/>
        <v>0.90446667438677142</v>
      </c>
      <c r="F49" s="4">
        <f>(D49/D6)</f>
        <v>3.0827143730721464E-3</v>
      </c>
      <c r="G49" s="3">
        <v>2565.3200000000002</v>
      </c>
      <c r="H49" s="3">
        <v>2352.08</v>
      </c>
      <c r="I49" s="4">
        <f t="shared" si="5"/>
        <v>0.91687586733818771</v>
      </c>
      <c r="J49" s="4">
        <f>(H49/H6)</f>
        <v>2.2478106285486626E-3</v>
      </c>
      <c r="K49" s="4">
        <f t="shared" si="6"/>
        <v>1.2950622427808578</v>
      </c>
      <c r="L49" s="4">
        <f t="shared" si="7"/>
        <v>-1.2409192951416292E-2</v>
      </c>
    </row>
    <row r="50" spans="1:12" s="13" customFormat="1" ht="41.1" customHeight="1" x14ac:dyDescent="0.2">
      <c r="A50" s="5" t="s">
        <v>98</v>
      </c>
      <c r="B50" s="6" t="s">
        <v>99</v>
      </c>
      <c r="C50" s="7">
        <f>SUM(C51:C51)</f>
        <v>4.8</v>
      </c>
      <c r="D50" s="7">
        <f>SUM(D51:D51)</f>
        <v>3.81</v>
      </c>
      <c r="E50" s="8">
        <f t="shared" si="4"/>
        <v>0.79375000000000007</v>
      </c>
      <c r="F50" s="8">
        <f>(D50/D6)</f>
        <v>3.8558091722190997E-6</v>
      </c>
      <c r="G50" s="7">
        <f>SUM(G51:G51)</f>
        <v>4.8</v>
      </c>
      <c r="H50" s="7">
        <f>SUM(H51:H51)</f>
        <v>3.85</v>
      </c>
      <c r="I50" s="8">
        <f t="shared" si="5"/>
        <v>0.80208333333333337</v>
      </c>
      <c r="J50" s="8">
        <f>(H50/H6)</f>
        <v>3.6793267745622393E-6</v>
      </c>
      <c r="K50" s="8">
        <f t="shared" si="6"/>
        <v>0.98961038961038961</v>
      </c>
      <c r="L50" s="8">
        <f t="shared" si="7"/>
        <v>-8.3333333333333037E-3</v>
      </c>
    </row>
    <row r="51" spans="1:12" s="13" customFormat="1" ht="21" customHeight="1" x14ac:dyDescent="0.2">
      <c r="A51" s="1" t="s">
        <v>100</v>
      </c>
      <c r="B51" s="2" t="s">
        <v>101</v>
      </c>
      <c r="C51" s="3">
        <v>4.8</v>
      </c>
      <c r="D51" s="3">
        <v>3.81</v>
      </c>
      <c r="E51" s="4">
        <f t="shared" si="4"/>
        <v>0.79375000000000007</v>
      </c>
      <c r="F51" s="4">
        <f>(D51/D6)</f>
        <v>3.8558091722190997E-6</v>
      </c>
      <c r="G51" s="3">
        <v>4.8</v>
      </c>
      <c r="H51" s="3">
        <v>3.85</v>
      </c>
      <c r="I51" s="4">
        <f t="shared" si="5"/>
        <v>0.80208333333333337</v>
      </c>
      <c r="J51" s="4">
        <f>(H51/H6)</f>
        <v>3.6793267745622393E-6</v>
      </c>
      <c r="K51" s="4">
        <f t="shared" si="6"/>
        <v>0.98961038961038961</v>
      </c>
      <c r="L51" s="4">
        <f t="shared" si="7"/>
        <v>-8.3333333333333037E-3</v>
      </c>
    </row>
  </sheetData>
  <mergeCells count="17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  <mergeCell ref="A3:O3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2024-01-10T11:40:42Z</dcterms:modified>
</cp:coreProperties>
</file>