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март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I37" i="1" l="1"/>
  <c r="K33" i="1"/>
  <c r="J33" i="1"/>
  <c r="I33" i="1"/>
  <c r="H53" i="1"/>
  <c r="G53" i="1"/>
  <c r="D53" i="1"/>
  <c r="C53" i="1"/>
  <c r="H51" i="1"/>
  <c r="G51" i="1"/>
  <c r="D51" i="1"/>
  <c r="C51" i="1"/>
  <c r="H49" i="1"/>
  <c r="G49" i="1"/>
  <c r="D49" i="1"/>
  <c r="C49" i="1"/>
  <c r="H44" i="1"/>
  <c r="G44" i="1"/>
  <c r="D44" i="1"/>
  <c r="C44" i="1"/>
  <c r="H40" i="1"/>
  <c r="G40" i="1"/>
  <c r="D40" i="1"/>
  <c r="C40" i="1"/>
  <c r="H34" i="1"/>
  <c r="G34" i="1"/>
  <c r="D34" i="1"/>
  <c r="C34" i="1"/>
  <c r="E33" i="1"/>
  <c r="H32" i="1"/>
  <c r="G32" i="1"/>
  <c r="D32" i="1"/>
  <c r="C32" i="1"/>
  <c r="H27" i="1"/>
  <c r="G27" i="1"/>
  <c r="D27" i="1"/>
  <c r="C27" i="1"/>
  <c r="H18" i="1"/>
  <c r="G18" i="1"/>
  <c r="D18" i="1"/>
  <c r="C18" i="1"/>
  <c r="H16" i="1"/>
  <c r="G16" i="1"/>
  <c r="D16" i="1"/>
  <c r="C16" i="1"/>
  <c r="H21" i="1"/>
  <c r="G21" i="1"/>
  <c r="D21" i="1"/>
  <c r="C21" i="1"/>
  <c r="H7" i="1"/>
  <c r="J37" i="1" s="1"/>
  <c r="G7" i="1"/>
  <c r="D7" i="1"/>
  <c r="C7" i="1"/>
  <c r="L33" i="1" l="1"/>
  <c r="G6" i="1"/>
  <c r="H6" i="1"/>
  <c r="C6" i="1"/>
  <c r="D6" i="1"/>
  <c r="K32" i="1"/>
  <c r="J32" i="1"/>
  <c r="I32" i="1"/>
  <c r="E32" i="1"/>
  <c r="L32" i="1" s="1"/>
  <c r="F32" i="1" l="1"/>
  <c r="F33" i="1"/>
  <c r="K37" i="1" l="1"/>
  <c r="F37" i="1"/>
  <c r="E37" i="1"/>
  <c r="L37" i="1" s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6" i="1"/>
  <c r="E35" i="1"/>
  <c r="E34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2" i="1"/>
  <c r="E11" i="1"/>
  <c r="E10" i="1"/>
  <c r="E9" i="1"/>
  <c r="E8" i="1"/>
  <c r="E6" i="1"/>
  <c r="E7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6" i="1"/>
  <c r="F35" i="1"/>
  <c r="F34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2" i="1"/>
  <c r="F11" i="1"/>
  <c r="F10" i="1"/>
  <c r="F9" i="1"/>
  <c r="F8" i="1"/>
  <c r="F7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6" i="1"/>
  <c r="I35" i="1"/>
  <c r="I34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2" i="1"/>
  <c r="I11" i="1"/>
  <c r="I10" i="1"/>
  <c r="I9" i="1"/>
  <c r="I8" i="1"/>
  <c r="I6" i="1"/>
  <c r="I7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6" i="1"/>
  <c r="K35" i="1"/>
  <c r="K34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2" i="1"/>
  <c r="K11" i="1"/>
  <c r="K10" i="1"/>
  <c r="K9" i="1"/>
  <c r="K8" i="1"/>
  <c r="K6" i="1"/>
  <c r="K7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6" i="1"/>
  <c r="J35" i="1"/>
  <c r="J34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2" i="1"/>
  <c r="J11" i="1"/>
  <c r="J10" i="1"/>
  <c r="J9" i="1"/>
  <c r="J8" i="1"/>
  <c r="J7" i="1"/>
  <c r="L14" i="1" l="1"/>
  <c r="L18" i="1"/>
  <c r="L53" i="1"/>
  <c r="L26" i="1"/>
  <c r="L11" i="1"/>
  <c r="L15" i="1"/>
  <c r="L54" i="1"/>
  <c r="L50" i="1"/>
  <c r="L46" i="1"/>
  <c r="L42" i="1"/>
  <c r="L38" i="1"/>
  <c r="L30" i="1"/>
  <c r="L40" i="1"/>
  <c r="L6" i="1"/>
  <c r="L17" i="1"/>
  <c r="L20" i="1"/>
  <c r="L7" i="1"/>
  <c r="L10" i="1"/>
  <c r="L22" i="1"/>
  <c r="L25" i="1"/>
  <c r="L29" i="1"/>
  <c r="L35" i="1"/>
  <c r="L44" i="1"/>
  <c r="L48" i="1"/>
  <c r="L52" i="1"/>
  <c r="L51" i="1"/>
  <c r="L47" i="1"/>
  <c r="L43" i="1"/>
  <c r="L39" i="1"/>
  <c r="L34" i="1"/>
  <c r="L9" i="1"/>
  <c r="L12" i="1"/>
  <c r="L19" i="1"/>
  <c r="L27" i="1"/>
  <c r="L45" i="1"/>
  <c r="L8" i="1"/>
  <c r="L16" i="1"/>
  <c r="L23" i="1"/>
  <c r="L31" i="1"/>
  <c r="L21" i="1"/>
  <c r="L36" i="1"/>
  <c r="L41" i="1"/>
  <c r="L49" i="1"/>
  <c r="L24" i="1"/>
  <c r="L28" i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<sst xmlns="http://schemas.openxmlformats.org/spreadsheetml/2006/main" count="109" uniqueCount="109">
  <si>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</si>
  <si>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</si>
  <si>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</si>
  <si>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</si>
  <si>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</si>
  <si>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</si>
  <si>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</si>
  <si>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</si>
  <si>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</si>
  <si>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</si>
  <si>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</si>
  <si>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</si>
  <si>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</si>
  <si>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</si>
  <si>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</si>
  <si>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</si>
  <si>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</si>
  <si>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</si>
  <si>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</si>
  <si>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</si>
  <si>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</si>
  <si>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</si>
  <si>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</si>
  <si>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</si>
  <si>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</si>
  <si>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</si>
  <si>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</si>
  <si>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</si>
  <si>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</si>
  <si>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</si>
  <si>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</si>
  <si>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</si>
  <si>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</si>
  <si>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</si>
  <si>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</si>
  <si>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</si>
  <si>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</si>
  <si>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</si>
  <si>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</si>
  <si>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</si>
  <si>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</si>
  <si>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</si>
  <si>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</si>
  <si>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</si>
  <si>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</si>
  <si>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</si>
  <si>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</si>
  <si>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</si>
  <si>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</si>
  <si>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</si>
  <si>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</si>
  <si>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</si>
  <si>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</si>
  <si>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</si>
  <si>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</si>
  <si>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</si>
  <si>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</si>
  <si>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</si>
  <si>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</si>
  <si>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</si>
  <si>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</si>
  <si>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</si>
  <si>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</si>
  <si>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</si>
  <si>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</si>
  <si>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</si>
  <si>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</si>
  <si>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</si>
  <si>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</si>
  <si>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</si>
  <si>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</si>
  <si>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</si>
  <si>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</si>
  <si>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</si>
  <si>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</si>
  <si>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</si>
  <si>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</si>
  <si>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</si>
  <si>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</si>
  <si>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</si>
  <si>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</si>
  <si>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</si>
  <si>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</si>
  <si>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</si>
  <si>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</si>
  <si>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</si>
  <si>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</si>
  <si>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</si>
  <si>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</si>
  <si>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</si>
  <si>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</si>
  <si>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</si>
  <si>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</si>
  <si>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</si>
  <si>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</si>
  <si>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</si>
  <si>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</si>
  <si>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</si>
  <si>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</si>
  <si>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</si>
  <si>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</si>
  <si>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</si>
  <si>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</si>
  <si>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</si>
  <si>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</si>
  <si>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(Бюджет Тоншаевского муниципального округа Нижегородской области)</t>
  </si>
  <si>
    <t>Информация об исполнении за январь-март месяц 2023 года, 2022 года в разрезе разделов, подразделов классификации расходов</t>
  </si>
  <si>
    <t>за январь-март месяц 2023 года</t>
  </si>
  <si>
    <t>Обеспечение проведения выборов и референдумов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</si>
</sst>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topLeftCell="A2" workbookViewId="0">
      <selection activeCell="D55" sqref="D55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8" t="s">
        <v>105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x14ac:dyDescent="0.2">
      <c r="A2" s="20" t="s">
        <v>106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 x14ac:dyDescent="0.2">
      <c r="A4" s="21" t="s">
        <v>0</v>
      </c>
      <c r="B4" s="22" t="s">
        <v>1</v>
      </c>
      <c r="C4" s="24" t="s">
        <v>107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 x14ac:dyDescent="0.2">
      <c r="A6" s="1" t="s">
        <v>13</v>
      </c>
      <c r="B6" s="2"/>
      <c r="C6" s="3">
        <f>C7+C16+C18+C21+C27+C40+C44+C49+C51+C53+C34+C32</f>
        <v>1103916</v>
      </c>
      <c r="D6" s="3">
        <f>D7+D16+D18+D21+D27+D40+D44+D49+D51+D53+D34+D32</f>
        <v>206935.66999999998</v>
      </c>
      <c r="E6" s="4">
        <f t="shared" ref="E6:E34" si="0">(D6/C6)</f>
        <v>0.18745599302845506</v>
      </c>
      <c r="F6" s="4">
        <v>1</v>
      </c>
      <c r="G6" s="3">
        <f>G7+G16+G18+G21+G27+G40+G44+G49+G51+G53+G34+G32</f>
        <v>1019691.8500000001</v>
      </c>
      <c r="H6" s="3">
        <f>H7+H16+H18+H21+H27+H40+H44+H49+H51+H53+H34+H32</f>
        <v>156932.21</v>
      </c>
      <c r="I6" s="4">
        <f t="shared" ref="I6:I34" si="1">(H6/G6)</f>
        <v>0.15390160272439166</v>
      </c>
      <c r="J6" s="4">
        <v>1</v>
      </c>
      <c r="K6" s="4">
        <f t="shared" ref="K6:K34" si="2">(D6/H6)</f>
        <v>1.3186309553660143</v>
      </c>
      <c r="L6" s="14">
        <f t="shared" ref="L6:L34" si="3">(E6-I6)</f>
        <v>3.3554390304063403E-2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106259.87</v>
      </c>
      <c r="D7" s="7">
        <f>SUM(D8:D15)</f>
        <v>20622.97</v>
      </c>
      <c r="E7" s="8">
        <f t="shared" si="0"/>
        <v>0.19408051223853373</v>
      </c>
      <c r="F7" s="8">
        <f>(D7/D6)</f>
        <v>9.9658845669284582E-2</v>
      </c>
      <c r="G7" s="7">
        <f>SUM(G8:G15)</f>
        <v>92837.16</v>
      </c>
      <c r="H7" s="7">
        <f>SUM(H8:H15)</f>
        <v>20230.080000000002</v>
      </c>
      <c r="I7" s="8">
        <f t="shared" si="1"/>
        <v>0.21790929408008605</v>
      </c>
      <c r="J7" s="8">
        <f>(H7/H6)</f>
        <v>0.12890967380119098</v>
      </c>
      <c r="K7" s="8">
        <f t="shared" si="2"/>
        <v>1.0194210798968664</v>
      </c>
      <c r="L7" s="15">
        <f t="shared" si="3"/>
        <v>-2.3828781841552321E-2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2096.3000000000002</v>
      </c>
      <c r="D8" s="3">
        <v>507.52</v>
      </c>
      <c r="E8" s="4">
        <f t="shared" si="0"/>
        <v>0.24210275246863519</v>
      </c>
      <c r="F8" s="4">
        <f>(D8/D6)</f>
        <v>2.4525496256880218E-3</v>
      </c>
      <c r="G8" s="3">
        <v>1961.87</v>
      </c>
      <c r="H8" s="3">
        <v>547.85</v>
      </c>
      <c r="I8" s="4">
        <f t="shared" si="1"/>
        <v>0.27924887989520203</v>
      </c>
      <c r="J8" s="4">
        <f>(H8/H6)</f>
        <v>3.4909978008975983E-3</v>
      </c>
      <c r="K8" s="4">
        <f t="shared" si="2"/>
        <v>0.92638495938669341</v>
      </c>
      <c r="L8" s="14">
        <f t="shared" si="3"/>
        <v>-3.7146127426566838E-2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336.3</v>
      </c>
      <c r="E9" s="4">
        <f t="shared" si="0"/>
        <v>0.16249516814843448</v>
      </c>
      <c r="F9" s="4">
        <f>(D9/D6)</f>
        <v>1.6251427315551739E-3</v>
      </c>
      <c r="G9" s="3">
        <v>1720.62</v>
      </c>
      <c r="H9" s="3">
        <v>263.89</v>
      </c>
      <c r="I9" s="4">
        <f t="shared" si="1"/>
        <v>0.15336913438179262</v>
      </c>
      <c r="J9" s="4">
        <f>(H9/H6)</f>
        <v>1.6815540926875369E-3</v>
      </c>
      <c r="K9" s="4">
        <f t="shared" si="2"/>
        <v>1.2743946341278565</v>
      </c>
      <c r="L9" s="14">
        <f t="shared" si="3"/>
        <v>9.1260337666418667E-3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54223.91</v>
      </c>
      <c r="D10" s="3">
        <v>9747.9599999999991</v>
      </c>
      <c r="E10" s="4">
        <f t="shared" si="0"/>
        <v>0.17977235503673561</v>
      </c>
      <c r="F10" s="4">
        <f>(D10/D6)</f>
        <v>4.7106233545913083E-2</v>
      </c>
      <c r="G10" s="3">
        <v>45582.31</v>
      </c>
      <c r="H10" s="3">
        <v>8439.2099999999991</v>
      </c>
      <c r="I10" s="4">
        <f t="shared" si="1"/>
        <v>0.18514221854925736</v>
      </c>
      <c r="J10" s="4">
        <f>(H10/H6)</f>
        <v>5.3776149587137015E-2</v>
      </c>
      <c r="K10" s="4">
        <f t="shared" si="2"/>
        <v>1.1550796816289677</v>
      </c>
      <c r="L10" s="14">
        <f t="shared" si="3"/>
        <v>-5.3698635125217498E-3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/>
      <c r="E11" s="4">
        <f t="shared" si="0"/>
        <v>0</v>
      </c>
      <c r="F11" s="4">
        <f>(D11/D6)</f>
        <v>0</v>
      </c>
      <c r="G11" s="3">
        <v>93.4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10773.28</v>
      </c>
      <c r="D12" s="3">
        <v>2326.44</v>
      </c>
      <c r="E12" s="4">
        <f t="shared" si="0"/>
        <v>0.21594537596720775</v>
      </c>
      <c r="F12" s="4">
        <f>(D12/D6)</f>
        <v>1.1242334393099074E-2</v>
      </c>
      <c r="G12" s="3">
        <v>9214.67</v>
      </c>
      <c r="H12" s="3">
        <v>2044.7</v>
      </c>
      <c r="I12" s="4">
        <f t="shared" si="1"/>
        <v>0.22189617208212556</v>
      </c>
      <c r="J12" s="4">
        <f>(H12/H6)</f>
        <v>1.3029192668605126E-2</v>
      </c>
      <c r="K12" s="4">
        <f t="shared" si="2"/>
        <v>1.1377903848975399</v>
      </c>
      <c r="L12" s="14">
        <f t="shared" si="3"/>
        <v>-5.9507961149178057E-3</v>
      </c>
    </row>
    <row r="13" spans="1:15" s="13" customFormat="1" ht="41.1" customHeight="1" x14ac:dyDescent="0.2">
      <c r="A13" s="1" t="s">
        <v>108</v>
      </c>
      <c r="B13" s="2">
        <v>107</v>
      </c>
      <c r="C13" s="3">
        <v>400</v>
      </c>
      <c r="D13" s="3"/>
      <c r="E13" s="4"/>
      <c r="F13" s="4"/>
      <c r="G13" s="3"/>
      <c r="H13" s="3"/>
      <c r="I13" s="4"/>
      <c r="J13" s="4"/>
      <c r="K13" s="4"/>
      <c r="L13" s="14"/>
    </row>
    <row r="14" spans="1:15" s="13" customFormat="1" ht="21" customHeight="1" x14ac:dyDescent="0.2">
      <c r="A14" s="1" t="s">
        <v>26</v>
      </c>
      <c r="B14" s="2" t="s">
        <v>27</v>
      </c>
      <c r="C14" s="3">
        <v>2819.01</v>
      </c>
      <c r="D14" s="3"/>
      <c r="E14" s="4">
        <f t="shared" si="0"/>
        <v>0</v>
      </c>
      <c r="F14" s="4">
        <f>(D14/D6)</f>
        <v>0</v>
      </c>
      <c r="G14" s="3">
        <v>1000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33875.67</v>
      </c>
      <c r="D15" s="3">
        <v>7704.75</v>
      </c>
      <c r="E15" s="4">
        <f t="shared" si="0"/>
        <v>0.2274419959811865</v>
      </c>
      <c r="F15" s="4">
        <f>(D15/D6)</f>
        <v>3.7232585373029217E-2</v>
      </c>
      <c r="G15" s="3">
        <v>33264.29</v>
      </c>
      <c r="H15" s="3">
        <v>8934.43</v>
      </c>
      <c r="I15" s="4">
        <f t="shared" si="1"/>
        <v>0.26858922886975795</v>
      </c>
      <c r="J15" s="4">
        <f>(H15/H6)</f>
        <v>5.6931779651863697E-2</v>
      </c>
      <c r="K15" s="4">
        <f t="shared" si="2"/>
        <v>0.86236614982712945</v>
      </c>
      <c r="L15" s="14">
        <f t="shared" si="3"/>
        <v>-4.1147232888571444E-2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596.20000000000005</v>
      </c>
      <c r="D16" s="7">
        <f>SUM(D17:D17)</f>
        <v>87.42</v>
      </c>
      <c r="E16" s="8">
        <f t="shared" si="0"/>
        <v>0.14662864810466286</v>
      </c>
      <c r="F16" s="8">
        <f>(D16/D6)</f>
        <v>4.2245012665047071E-4</v>
      </c>
      <c r="G16" s="7">
        <f>SUM(G17:G17)</f>
        <v>481</v>
      </c>
      <c r="H16" s="7">
        <f>SUM(H17:H17)</f>
        <v>101.81</v>
      </c>
      <c r="I16" s="8">
        <f t="shared" si="1"/>
        <v>0.21166320166320166</v>
      </c>
      <c r="J16" s="8">
        <f>(H16/H6)</f>
        <v>6.4875145771540468E-4</v>
      </c>
      <c r="K16" s="8">
        <f t="shared" si="2"/>
        <v>0.85865828504076225</v>
      </c>
      <c r="L16" s="8">
        <f t="shared" si="3"/>
        <v>-6.5034553558538793E-2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596.20000000000005</v>
      </c>
      <c r="D17" s="3">
        <v>87.42</v>
      </c>
      <c r="E17" s="4">
        <f t="shared" si="0"/>
        <v>0.14662864810466286</v>
      </c>
      <c r="F17" s="4">
        <f>(D17/D6)</f>
        <v>4.2245012665047071E-4</v>
      </c>
      <c r="G17" s="3">
        <v>481</v>
      </c>
      <c r="H17" s="3">
        <v>101.81</v>
      </c>
      <c r="I17" s="4">
        <f t="shared" si="1"/>
        <v>0.21166320166320166</v>
      </c>
      <c r="J17" s="4">
        <f>(H17/H6)</f>
        <v>6.4875145771540468E-4</v>
      </c>
      <c r="K17" s="4">
        <f t="shared" si="2"/>
        <v>0.85865828504076225</v>
      </c>
      <c r="L17" s="4">
        <f t="shared" si="3"/>
        <v>-6.5034553558538793E-2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17150.330000000002</v>
      </c>
      <c r="D18" s="7">
        <f>SUM(D19:D20)</f>
        <v>3698.1099999999997</v>
      </c>
      <c r="E18" s="8">
        <f t="shared" si="0"/>
        <v>0.21562908702048295</v>
      </c>
      <c r="F18" s="8">
        <f>(D18/D6)</f>
        <v>1.7870819467711872E-2</v>
      </c>
      <c r="G18" s="7">
        <f>SUM(G19:G20)</f>
        <v>16557.28</v>
      </c>
      <c r="H18" s="7">
        <f>SUM(H19:H20)</f>
        <v>3657.35</v>
      </c>
      <c r="I18" s="8">
        <f t="shared" si="1"/>
        <v>0.22089075017152576</v>
      </c>
      <c r="J18" s="8">
        <f>(H18/H6)</f>
        <v>2.3305285766382824E-2</v>
      </c>
      <c r="K18" s="8">
        <f t="shared" si="2"/>
        <v>1.011144681258288</v>
      </c>
      <c r="L18" s="15">
        <f t="shared" si="3"/>
        <v>-5.2616631510428169E-3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6143.23</v>
      </c>
      <c r="D19" s="3">
        <v>1421.84</v>
      </c>
      <c r="E19" s="4">
        <f t="shared" si="0"/>
        <v>0.23144827720922057</v>
      </c>
      <c r="F19" s="4">
        <f>(D19/D6)</f>
        <v>6.8709275689396616E-3</v>
      </c>
      <c r="G19" s="3">
        <v>5288.75</v>
      </c>
      <c r="H19" s="3">
        <v>1273.71</v>
      </c>
      <c r="I19" s="4">
        <f t="shared" si="1"/>
        <v>0.2408338454266131</v>
      </c>
      <c r="J19" s="4">
        <f>(H19/H6)</f>
        <v>8.1163070347381218E-3</v>
      </c>
      <c r="K19" s="4">
        <f t="shared" si="2"/>
        <v>1.1162980584277424</v>
      </c>
      <c r="L19" s="14">
        <f t="shared" si="3"/>
        <v>-9.3855682173925314E-3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11007.1</v>
      </c>
      <c r="D20" s="3">
        <v>2276.27</v>
      </c>
      <c r="E20" s="4">
        <f t="shared" si="0"/>
        <v>0.20680015626277584</v>
      </c>
      <c r="F20" s="4">
        <f>(D20/D6)</f>
        <v>1.0999891898772214E-2</v>
      </c>
      <c r="G20" s="3">
        <v>11268.53</v>
      </c>
      <c r="H20" s="3">
        <v>2383.64</v>
      </c>
      <c r="I20" s="4">
        <f t="shared" si="1"/>
        <v>0.21153069655048171</v>
      </c>
      <c r="J20" s="4">
        <f>(H20/H6)</f>
        <v>1.5188978731644702E-2</v>
      </c>
      <c r="K20" s="4">
        <f t="shared" si="2"/>
        <v>0.9549554462922254</v>
      </c>
      <c r="L20" s="4">
        <f t="shared" si="3"/>
        <v>-4.7305402877058644E-3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69250.81</v>
      </c>
      <c r="D21" s="7">
        <f>SUM(D22:D26)</f>
        <v>8189.12</v>
      </c>
      <c r="E21" s="8">
        <f t="shared" si="0"/>
        <v>0.1182530572566588</v>
      </c>
      <c r="F21" s="8">
        <f>(D21/D6)</f>
        <v>3.9573264483595313E-2</v>
      </c>
      <c r="G21" s="7">
        <f>SUM(G22:G26)</f>
        <v>67908.42</v>
      </c>
      <c r="H21" s="7">
        <f>SUM(H22:H26)</f>
        <v>6012.2199999999993</v>
      </c>
      <c r="I21" s="8">
        <f t="shared" si="1"/>
        <v>8.8534234782667587E-2</v>
      </c>
      <c r="J21" s="8">
        <f>(H21/H6)</f>
        <v>3.831093693257745E-2</v>
      </c>
      <c r="K21" s="8">
        <f t="shared" si="2"/>
        <v>1.362079231964233</v>
      </c>
      <c r="L21" s="15">
        <f t="shared" si="3"/>
        <v>2.9718822473991213E-2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14647.38</v>
      </c>
      <c r="D22" s="3">
        <v>1179.83</v>
      </c>
      <c r="E22" s="4">
        <f t="shared" si="0"/>
        <v>8.0548876317812462E-2</v>
      </c>
      <c r="F22" s="4">
        <f>(D22/D6)</f>
        <v>5.7014336870970577E-3</v>
      </c>
      <c r="G22" s="3">
        <v>16710.02</v>
      </c>
      <c r="H22" s="3">
        <v>1274.28</v>
      </c>
      <c r="I22" s="4">
        <f t="shared" si="1"/>
        <v>7.6258436554833567E-2</v>
      </c>
      <c r="J22" s="4">
        <f>(H22/H6)</f>
        <v>8.1199391762850973E-3</v>
      </c>
      <c r="K22" s="4">
        <f t="shared" si="2"/>
        <v>0.92587971246507828</v>
      </c>
      <c r="L22" s="14">
        <f t="shared" si="3"/>
        <v>4.2904397629788954E-3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9204.6200000000008</v>
      </c>
      <c r="D23" s="3">
        <v>2579.69</v>
      </c>
      <c r="E23" s="4">
        <f t="shared" si="0"/>
        <v>0.2802603475211361</v>
      </c>
      <c r="F23" s="4">
        <f>(D23/D6)</f>
        <v>1.2466144671916641E-2</v>
      </c>
      <c r="G23" s="3">
        <v>1000</v>
      </c>
      <c r="H23" s="3">
        <v>420.5</v>
      </c>
      <c r="I23" s="4">
        <f t="shared" si="1"/>
        <v>0.42049999999999998</v>
      </c>
      <c r="J23" s="4">
        <f>(H23/H6)</f>
        <v>2.6795009131649903E-3</v>
      </c>
      <c r="K23" s="4">
        <f t="shared" si="2"/>
        <v>6.1348156956004756</v>
      </c>
      <c r="L23" s="14">
        <f t="shared" si="3"/>
        <v>-0.14023965247886389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35365.040000000001</v>
      </c>
      <c r="D24" s="3">
        <v>2690.99</v>
      </c>
      <c r="E24" s="4">
        <f t="shared" si="0"/>
        <v>7.6091812705428863E-2</v>
      </c>
      <c r="F24" s="4">
        <f>(D24/D6)</f>
        <v>1.3003992980040608E-2</v>
      </c>
      <c r="G24" s="3">
        <v>40707.01</v>
      </c>
      <c r="H24" s="3">
        <v>2785.49</v>
      </c>
      <c r="I24" s="4">
        <f t="shared" si="1"/>
        <v>6.8427772022558273E-2</v>
      </c>
      <c r="J24" s="4">
        <f>(H24/H6)</f>
        <v>1.7749638522263848E-2</v>
      </c>
      <c r="K24" s="4">
        <f t="shared" si="2"/>
        <v>0.96607419161440178</v>
      </c>
      <c r="L24" s="4">
        <f t="shared" si="3"/>
        <v>7.6640406828705904E-3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362.2</v>
      </c>
      <c r="D25" s="3">
        <v>59.48</v>
      </c>
      <c r="E25" s="4">
        <f t="shared" si="0"/>
        <v>0.16421866372170071</v>
      </c>
      <c r="F25" s="4">
        <f>(D25/D6)</f>
        <v>2.8743232135861356E-4</v>
      </c>
      <c r="G25" s="3">
        <v>1037</v>
      </c>
      <c r="H25" s="3">
        <v>111.19</v>
      </c>
      <c r="I25" s="4">
        <f t="shared" si="1"/>
        <v>0.10722275795564128</v>
      </c>
      <c r="J25" s="4">
        <f>(H25/H6)</f>
        <v>7.0852248878671884E-4</v>
      </c>
      <c r="K25" s="4">
        <f t="shared" si="2"/>
        <v>0.53494019246335101</v>
      </c>
      <c r="L25" s="4">
        <f t="shared" si="3"/>
        <v>5.6995905766059438E-2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9671.57</v>
      </c>
      <c r="D26" s="3">
        <v>1679.13</v>
      </c>
      <c r="E26" s="4">
        <f t="shared" si="0"/>
        <v>0.17361503871656828</v>
      </c>
      <c r="F26" s="4">
        <f>(D26/D6)</f>
        <v>8.1142608231823937E-3</v>
      </c>
      <c r="G26" s="3">
        <v>8454.39</v>
      </c>
      <c r="H26" s="3">
        <v>1420.76</v>
      </c>
      <c r="I26" s="4">
        <f t="shared" si="1"/>
        <v>0.16804997167152214</v>
      </c>
      <c r="J26" s="4">
        <f>(H26/H6)</f>
        <v>9.0533358320767938E-3</v>
      </c>
      <c r="K26" s="4">
        <f t="shared" si="2"/>
        <v>1.1818533742504014</v>
      </c>
      <c r="L26" s="4">
        <f t="shared" si="3"/>
        <v>5.5650670450461404E-3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344976.09</v>
      </c>
      <c r="D27" s="7">
        <f>SUM(D28:D31)</f>
        <v>47671.96</v>
      </c>
      <c r="E27" s="8">
        <f t="shared" si="0"/>
        <v>0.13818917131329303</v>
      </c>
      <c r="F27" s="8">
        <f>(D27/D6)</f>
        <v>0.23037091672015753</v>
      </c>
      <c r="G27" s="7">
        <f>SUM(G28:G31)</f>
        <v>318997.03999999998</v>
      </c>
      <c r="H27" s="7">
        <f>SUM(H28:H31)</f>
        <v>18972.300000000003</v>
      </c>
      <c r="I27" s="8">
        <f t="shared" si="1"/>
        <v>5.9474846537760993E-2</v>
      </c>
      <c r="J27" s="8">
        <f>(H27/H6)</f>
        <v>0.12089487556442367</v>
      </c>
      <c r="K27" s="8">
        <f t="shared" si="2"/>
        <v>2.512713798537868</v>
      </c>
      <c r="L27" s="8">
        <f t="shared" si="3"/>
        <v>7.871432477553203E-2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247666.32</v>
      </c>
      <c r="D28" s="3">
        <v>35509.56</v>
      </c>
      <c r="E28" s="4">
        <f t="shared" si="0"/>
        <v>0.14337662060792117</v>
      </c>
      <c r="F28" s="4">
        <f>(D28/D6)</f>
        <v>0.17159709585109229</v>
      </c>
      <c r="G28" s="3">
        <v>277546.15999999997</v>
      </c>
      <c r="H28" s="3">
        <v>11114.01</v>
      </c>
      <c r="I28" s="4">
        <f t="shared" si="1"/>
        <v>4.0043825502756016E-2</v>
      </c>
      <c r="J28" s="4">
        <f>(H28/H6)</f>
        <v>7.0820451709690452E-2</v>
      </c>
      <c r="K28" s="4">
        <f t="shared" si="2"/>
        <v>3.195026817503313</v>
      </c>
      <c r="L28" s="4">
        <f t="shared" si="3"/>
        <v>0.10333279510516516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23846.34</v>
      </c>
      <c r="D29" s="3">
        <v>5113.72</v>
      </c>
      <c r="E29" s="4">
        <f t="shared" si="0"/>
        <v>0.21444464852887279</v>
      </c>
      <c r="F29" s="4">
        <f>(D29/D6)</f>
        <v>2.4711641062171642E-2</v>
      </c>
      <c r="G29" s="3">
        <v>4135.32</v>
      </c>
      <c r="H29" s="3">
        <v>1810.81</v>
      </c>
      <c r="I29" s="4">
        <f t="shared" si="1"/>
        <v>0.43788872445179577</v>
      </c>
      <c r="J29" s="4">
        <f>(H29/H6)</f>
        <v>1.1538803920495354E-2</v>
      </c>
      <c r="K29" s="4">
        <f t="shared" si="2"/>
        <v>2.8239958913414442</v>
      </c>
      <c r="L29" s="4">
        <f t="shared" si="3"/>
        <v>-0.22344407592292298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65990.31</v>
      </c>
      <c r="D30" s="3">
        <v>5498.5</v>
      </c>
      <c r="E30" s="4">
        <f t="shared" si="0"/>
        <v>8.3322839368386054E-2</v>
      </c>
      <c r="F30" s="4">
        <f>(D30/D6)</f>
        <v>2.6571059498828792E-2</v>
      </c>
      <c r="G30" s="3">
        <v>32054.67</v>
      </c>
      <c r="H30" s="3">
        <v>4886.3100000000004</v>
      </c>
      <c r="I30" s="4">
        <f t="shared" si="1"/>
        <v>0.1524367588248452</v>
      </c>
      <c r="J30" s="4">
        <f>(H30/H6)</f>
        <v>3.1136437828792447E-2</v>
      </c>
      <c r="K30" s="4">
        <f t="shared" si="2"/>
        <v>1.1252867705896679</v>
      </c>
      <c r="L30" s="14">
        <f t="shared" si="3"/>
        <v>-6.9113919456459144E-2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7473.12</v>
      </c>
      <c r="D31" s="3">
        <v>1550.18</v>
      </c>
      <c r="E31" s="4">
        <f t="shared" si="0"/>
        <v>0.20743411051876592</v>
      </c>
      <c r="F31" s="4">
        <f>(D31/D6)</f>
        <v>7.4911203080648215E-3</v>
      </c>
      <c r="G31" s="3">
        <v>5260.89</v>
      </c>
      <c r="H31" s="3">
        <v>1161.17</v>
      </c>
      <c r="I31" s="4">
        <f t="shared" si="1"/>
        <v>0.22071740713073262</v>
      </c>
      <c r="J31" s="4">
        <f>(H31/H6)</f>
        <v>7.3991821054454031E-3</v>
      </c>
      <c r="K31" s="4">
        <f t="shared" si="2"/>
        <v>1.3350155446661556</v>
      </c>
      <c r="L31" s="14">
        <f t="shared" si="3"/>
        <v>-1.32832966119667E-2</v>
      </c>
    </row>
    <row r="32" spans="1:12" s="13" customFormat="1" ht="21" customHeight="1" x14ac:dyDescent="0.2">
      <c r="A32" s="16" t="s">
        <v>103</v>
      </c>
      <c r="B32" s="17">
        <v>600</v>
      </c>
      <c r="C32" s="7">
        <f>SUM(C33:C33)</f>
        <v>0</v>
      </c>
      <c r="D32" s="7">
        <f>SUM(D33:D33)</f>
        <v>0</v>
      </c>
      <c r="E32" s="4" t="e">
        <f t="shared" si="0"/>
        <v>#DIV/0!</v>
      </c>
      <c r="F32" s="4">
        <f>(D32/D6)</f>
        <v>0</v>
      </c>
      <c r="G32" s="7">
        <f>SUM(G33:G33)</f>
        <v>0</v>
      </c>
      <c r="H32" s="7">
        <f>SUM(H33:H33)</f>
        <v>0</v>
      </c>
      <c r="I32" s="4" t="e">
        <f t="shared" si="1"/>
        <v>#DIV/0!</v>
      </c>
      <c r="J32" s="4">
        <f>(H32/H7)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1" t="s">
        <v>104</v>
      </c>
      <c r="B33" s="2">
        <v>602</v>
      </c>
      <c r="C33" s="3"/>
      <c r="D33" s="3"/>
      <c r="E33" s="4" t="e">
        <f t="shared" si="0"/>
        <v>#DIV/0!</v>
      </c>
      <c r="F33" s="4">
        <f>(D33/D6)</f>
        <v>0</v>
      </c>
      <c r="G33" s="3"/>
      <c r="H33" s="3"/>
      <c r="I33" s="4" t="e">
        <f t="shared" si="1"/>
        <v>#DIV/0!</v>
      </c>
      <c r="J33" s="4">
        <f>(H33/H8)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SUM(C35:C39)</f>
        <v>440349.74</v>
      </c>
      <c r="D34" s="7">
        <f>SUM(D35:D39)</f>
        <v>98612.56</v>
      </c>
      <c r="E34" s="8">
        <f t="shared" si="0"/>
        <v>0.22394145162888027</v>
      </c>
      <c r="F34" s="8">
        <f>(D34/D6)</f>
        <v>0.47653727363677806</v>
      </c>
      <c r="G34" s="7">
        <f>SUM(G35:G39)</f>
        <v>406029.85</v>
      </c>
      <c r="H34" s="7">
        <f>SUM(H35:H39)</f>
        <v>84513.29</v>
      </c>
      <c r="I34" s="8">
        <f t="shared" si="1"/>
        <v>0.20814550949887059</v>
      </c>
      <c r="J34" s="8">
        <f>(H34/H6)</f>
        <v>0.53853374014168287</v>
      </c>
      <c r="K34" s="8">
        <f t="shared" si="2"/>
        <v>1.1668290277185991</v>
      </c>
      <c r="L34" s="15">
        <f t="shared" si="3"/>
        <v>1.5795942130009677E-2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133461.18</v>
      </c>
      <c r="D35" s="3">
        <v>30471.55</v>
      </c>
      <c r="E35" s="4">
        <f t="shared" ref="E35:E54" si="4">(D35/C35)</f>
        <v>0.2283177025708899</v>
      </c>
      <c r="F35" s="4">
        <f>(D35/D6)</f>
        <v>0.1472513172813561</v>
      </c>
      <c r="G35" s="3">
        <v>112813.71</v>
      </c>
      <c r="H35" s="3">
        <v>25726.54</v>
      </c>
      <c r="I35" s="4">
        <f t="shared" ref="I35:I54" si="5">(H35/G35)</f>
        <v>0.2280444460163574</v>
      </c>
      <c r="J35" s="4">
        <f>(H35/H6)</f>
        <v>0.16393409612978752</v>
      </c>
      <c r="K35" s="4">
        <f t="shared" ref="K35:K54" si="6">(D35/H35)</f>
        <v>1.1844402706310293</v>
      </c>
      <c r="L35" s="14">
        <f t="shared" ref="L35:L54" si="7">(E35-I35)</f>
        <v>2.7325655453250275E-4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239708.2</v>
      </c>
      <c r="D36" s="3">
        <v>54607.16</v>
      </c>
      <c r="E36" s="4">
        <f t="shared" si="4"/>
        <v>0.22780680844460055</v>
      </c>
      <c r="F36" s="4">
        <f>(D36/D6)</f>
        <v>0.26388471354406906</v>
      </c>
      <c r="G36" s="3">
        <v>212311.04000000001</v>
      </c>
      <c r="H36" s="3">
        <v>49028.55</v>
      </c>
      <c r="I36" s="4">
        <f t="shared" si="5"/>
        <v>0.23092793478850654</v>
      </c>
      <c r="J36" s="4">
        <f>(H36/H6)</f>
        <v>0.31241865516327083</v>
      </c>
      <c r="K36" s="4">
        <f t="shared" si="6"/>
        <v>1.1137828877256211</v>
      </c>
      <c r="L36" s="14">
        <f t="shared" si="7"/>
        <v>-3.1211263439059889E-3</v>
      </c>
    </row>
    <row r="37" spans="1:12" s="13" customFormat="1" ht="21" customHeight="1" x14ac:dyDescent="0.2">
      <c r="A37" s="1" t="s">
        <v>102</v>
      </c>
      <c r="B37" s="2">
        <v>703</v>
      </c>
      <c r="C37" s="3">
        <v>23159.1</v>
      </c>
      <c r="D37" s="3">
        <v>5171.8599999999997</v>
      </c>
      <c r="E37" s="4">
        <f t="shared" si="4"/>
        <v>0.22331869545880453</v>
      </c>
      <c r="F37" s="4">
        <f>(D37/D7)</f>
        <v>0.25078153146709709</v>
      </c>
      <c r="G37" s="3">
        <v>48633.8</v>
      </c>
      <c r="H37" s="3">
        <v>3167.55</v>
      </c>
      <c r="I37" s="4">
        <f t="shared" si="5"/>
        <v>6.5130629315414384E-2</v>
      </c>
      <c r="J37" s="4">
        <f>(H37/H7)</f>
        <v>0.15657624685616667</v>
      </c>
      <c r="K37" s="4">
        <f t="shared" si="6"/>
        <v>1.6327634922889929</v>
      </c>
      <c r="L37" s="14">
        <f t="shared" si="7"/>
        <v>0.15818806614339015</v>
      </c>
    </row>
    <row r="38" spans="1:12" s="13" customFormat="1" ht="21" customHeight="1" x14ac:dyDescent="0.2">
      <c r="A38" s="1" t="s">
        <v>68</v>
      </c>
      <c r="B38" s="2" t="s">
        <v>69</v>
      </c>
      <c r="C38" s="3">
        <v>7403.15</v>
      </c>
      <c r="D38" s="3">
        <v>1632.56</v>
      </c>
      <c r="E38" s="4">
        <f t="shared" si="4"/>
        <v>0.220522345217914</v>
      </c>
      <c r="F38" s="4">
        <f>(D38/D6)</f>
        <v>7.8892150396304324E-3</v>
      </c>
      <c r="G38" s="3">
        <v>6339.43</v>
      </c>
      <c r="H38" s="3">
        <v>1306.23</v>
      </c>
      <c r="I38" s="4">
        <f t="shared" si="5"/>
        <v>0.20604849331879996</v>
      </c>
      <c r="J38" s="4">
        <f>(H38/H6)</f>
        <v>8.3235302682604165E-3</v>
      </c>
      <c r="K38" s="4">
        <f t="shared" si="6"/>
        <v>1.2498258346539277</v>
      </c>
      <c r="L38" s="4">
        <f t="shared" si="7"/>
        <v>1.4473851899114043E-2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36618.11</v>
      </c>
      <c r="D39" s="3">
        <v>6729.43</v>
      </c>
      <c r="E39" s="4">
        <f t="shared" si="4"/>
        <v>0.18377327502702898</v>
      </c>
      <c r="F39" s="4">
        <f>(D39/D6)</f>
        <v>3.2519429830536226E-2</v>
      </c>
      <c r="G39" s="3">
        <v>25931.87</v>
      </c>
      <c r="H39" s="3">
        <v>5284.42</v>
      </c>
      <c r="I39" s="4">
        <f t="shared" si="5"/>
        <v>0.20378090743166613</v>
      </c>
      <c r="J39" s="4">
        <f>(H39/H6)</f>
        <v>3.36732656731209E-2</v>
      </c>
      <c r="K39" s="4">
        <f t="shared" si="6"/>
        <v>1.273447227888775</v>
      </c>
      <c r="L39" s="14">
        <f t="shared" si="7"/>
        <v>-2.0007632404637155E-2</v>
      </c>
    </row>
    <row r="40" spans="1:12" s="13" customFormat="1" ht="21" customHeight="1" x14ac:dyDescent="0.2">
      <c r="A40" s="5" t="s">
        <v>72</v>
      </c>
      <c r="B40" s="6" t="s">
        <v>73</v>
      </c>
      <c r="C40" s="7">
        <f>SUM(C41:C43)</f>
        <v>92631.37999999999</v>
      </c>
      <c r="D40" s="7">
        <f>SUM(D41:D43)</f>
        <v>22714.98</v>
      </c>
      <c r="E40" s="8">
        <f t="shared" si="4"/>
        <v>0.2452190607545737</v>
      </c>
      <c r="F40" s="8">
        <f>(D40/D6)</f>
        <v>0.10976831592156153</v>
      </c>
      <c r="G40" s="7">
        <f>SUM(G41:G43)</f>
        <v>77992.61</v>
      </c>
      <c r="H40" s="7">
        <f>SUM(H41:H43)</f>
        <v>17955.09</v>
      </c>
      <c r="I40" s="8">
        <f t="shared" si="5"/>
        <v>0.23021527295983554</v>
      </c>
      <c r="J40" s="8">
        <f>(H40/H6)</f>
        <v>0.11441303222582541</v>
      </c>
      <c r="K40" s="8">
        <f t="shared" si="6"/>
        <v>1.2650997572276161</v>
      </c>
      <c r="L40" s="15">
        <f t="shared" si="7"/>
        <v>1.5003787794738155E-2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67723.360000000001</v>
      </c>
      <c r="D41" s="3">
        <v>16781.03</v>
      </c>
      <c r="E41" s="4">
        <f t="shared" si="4"/>
        <v>0.2477879124721514</v>
      </c>
      <c r="F41" s="4">
        <f>(D41/D6)</f>
        <v>8.1092979281918873E-2</v>
      </c>
      <c r="G41" s="3">
        <v>56353.919999999998</v>
      </c>
      <c r="H41" s="3">
        <v>12511.05</v>
      </c>
      <c r="I41" s="4">
        <f t="shared" si="5"/>
        <v>0.22200851333855745</v>
      </c>
      <c r="J41" s="4">
        <f>(H41/H6)</f>
        <v>7.9722639475987747E-2</v>
      </c>
      <c r="K41" s="4">
        <f t="shared" si="6"/>
        <v>1.3412966937227491</v>
      </c>
      <c r="L41" s="14">
        <f t="shared" si="7"/>
        <v>2.577939913359395E-2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243.79</v>
      </c>
      <c r="D42" s="3">
        <v>47.63</v>
      </c>
      <c r="E42" s="4">
        <f t="shared" si="4"/>
        <v>0.19537306698387957</v>
      </c>
      <c r="F42" s="4">
        <f>(D42/D6)</f>
        <v>2.3016814839123679E-4</v>
      </c>
      <c r="G42" s="3">
        <v>324.12</v>
      </c>
      <c r="H42" s="3">
        <v>67.78</v>
      </c>
      <c r="I42" s="4">
        <f t="shared" si="5"/>
        <v>0.20912007898309268</v>
      </c>
      <c r="J42" s="4">
        <f>(H42/H6)</f>
        <v>4.3190623518269452E-4</v>
      </c>
      <c r="K42" s="4">
        <f t="shared" si="6"/>
        <v>0.70271466509294778</v>
      </c>
      <c r="L42" s="14">
        <f t="shared" si="7"/>
        <v>-1.3747011999213105E-2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24664.23</v>
      </c>
      <c r="D43" s="3">
        <v>5886.32</v>
      </c>
      <c r="E43" s="4">
        <f t="shared" si="4"/>
        <v>0.23865817015167309</v>
      </c>
      <c r="F43" s="4">
        <f>(D43/D6)</f>
        <v>2.8445168491251411E-2</v>
      </c>
      <c r="G43" s="3">
        <v>21314.57</v>
      </c>
      <c r="H43" s="3">
        <v>5376.26</v>
      </c>
      <c r="I43" s="4">
        <f t="shared" si="5"/>
        <v>0.25223403521628635</v>
      </c>
      <c r="J43" s="4">
        <f>(H43/H6)</f>
        <v>3.4258486514654962E-2</v>
      </c>
      <c r="K43" s="4">
        <f t="shared" si="6"/>
        <v>1.0948726438081491</v>
      </c>
      <c r="L43" s="14">
        <f t="shared" si="7"/>
        <v>-1.3575865064613252E-2</v>
      </c>
    </row>
    <row r="44" spans="1:12" s="13" customFormat="1" ht="21" customHeight="1" x14ac:dyDescent="0.2">
      <c r="A44" s="5" t="s">
        <v>80</v>
      </c>
      <c r="B44" s="6" t="s">
        <v>81</v>
      </c>
      <c r="C44" s="7">
        <f>SUM(C45:C48)</f>
        <v>27545.08</v>
      </c>
      <c r="D44" s="7">
        <f>SUM(D45:D48)</f>
        <v>3480.8900000000003</v>
      </c>
      <c r="E44" s="8">
        <f t="shared" si="4"/>
        <v>0.12637066220174348</v>
      </c>
      <c r="F44" s="8">
        <f>(D44/D6)</f>
        <v>1.6821121269233092E-2</v>
      </c>
      <c r="G44" s="7">
        <f>SUM(G45:G48)</f>
        <v>34366.560000000005</v>
      </c>
      <c r="H44" s="7">
        <f>SUM(H45:H48)</f>
        <v>3208.3199999999997</v>
      </c>
      <c r="I44" s="8">
        <f t="shared" si="5"/>
        <v>9.3355866865930115E-2</v>
      </c>
      <c r="J44" s="8">
        <f>(H44/H6)</f>
        <v>2.0443986610524378E-2</v>
      </c>
      <c r="K44" s="8">
        <f t="shared" si="6"/>
        <v>1.0849572361859168</v>
      </c>
      <c r="L44" s="8">
        <f t="shared" si="7"/>
        <v>3.3014795335813363E-2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5000</v>
      </c>
      <c r="D45" s="3">
        <v>1123.55</v>
      </c>
      <c r="E45" s="4">
        <f t="shared" si="4"/>
        <v>0.22470999999999999</v>
      </c>
      <c r="F45" s="4">
        <f>(D45/D6)</f>
        <v>5.4294651086494658E-3</v>
      </c>
      <c r="G45" s="3">
        <v>7624.81</v>
      </c>
      <c r="H45" s="3">
        <v>1235.8399999999999</v>
      </c>
      <c r="I45" s="4">
        <f t="shared" si="5"/>
        <v>0.16208141579921334</v>
      </c>
      <c r="J45" s="4">
        <f>(H45/H6)</f>
        <v>7.8749926480994568E-3</v>
      </c>
      <c r="K45" s="4">
        <f t="shared" si="6"/>
        <v>0.90913872345934754</v>
      </c>
      <c r="L45" s="4">
        <f t="shared" si="7"/>
        <v>6.2628584200786652E-2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487</v>
      </c>
      <c r="D46" s="3">
        <v>156.05000000000001</v>
      </c>
      <c r="E46" s="4">
        <f t="shared" si="4"/>
        <v>0.32043121149897336</v>
      </c>
      <c r="F46" s="4">
        <f>(D46/D6)</f>
        <v>7.5409908789528658E-4</v>
      </c>
      <c r="G46" s="3">
        <v>1971.34</v>
      </c>
      <c r="H46" s="3">
        <v>33.22</v>
      </c>
      <c r="I46" s="4">
        <f t="shared" si="5"/>
        <v>1.6851481733237292E-2</v>
      </c>
      <c r="J46" s="4">
        <f>(H46/H6)</f>
        <v>2.1168375822911052E-4</v>
      </c>
      <c r="K46" s="4">
        <f t="shared" si="6"/>
        <v>4.6974714027694162</v>
      </c>
      <c r="L46" s="4">
        <f t="shared" si="7"/>
        <v>0.30357972976573605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21368.080000000002</v>
      </c>
      <c r="D47" s="3">
        <v>2035.99</v>
      </c>
      <c r="E47" s="4">
        <f t="shared" si="4"/>
        <v>9.5281840951550151E-2</v>
      </c>
      <c r="F47" s="4">
        <f>(D47/D6)</f>
        <v>9.838758102940881E-3</v>
      </c>
      <c r="G47" s="3">
        <v>24183.61</v>
      </c>
      <c r="H47" s="3">
        <v>1827.81</v>
      </c>
      <c r="I47" s="4">
        <f t="shared" si="5"/>
        <v>7.5580527472945511E-2</v>
      </c>
      <c r="J47" s="4">
        <f>(H47/H6)</f>
        <v>1.1647130949089418E-2</v>
      </c>
      <c r="K47" s="4">
        <f t="shared" si="6"/>
        <v>1.113895864449806</v>
      </c>
      <c r="L47" s="14">
        <f t="shared" si="7"/>
        <v>1.970131347860464E-2</v>
      </c>
    </row>
    <row r="48" spans="1:12" s="13" customFormat="1" ht="21" customHeight="1" x14ac:dyDescent="0.2">
      <c r="A48" s="1" t="s">
        <v>88</v>
      </c>
      <c r="B48" s="2" t="s">
        <v>89</v>
      </c>
      <c r="C48" s="3">
        <v>690</v>
      </c>
      <c r="D48" s="3">
        <v>165.3</v>
      </c>
      <c r="E48" s="4">
        <f t="shared" si="4"/>
        <v>0.23956521739130437</v>
      </c>
      <c r="F48" s="4">
        <f>(D48/D6)</f>
        <v>7.9879896974745831E-4</v>
      </c>
      <c r="G48" s="3">
        <v>586.79999999999995</v>
      </c>
      <c r="H48" s="3">
        <v>111.45</v>
      </c>
      <c r="I48" s="4">
        <f t="shared" si="5"/>
        <v>0.18992842535787324</v>
      </c>
      <c r="J48" s="4">
        <f>(H48/H6)</f>
        <v>7.1017925510639284E-4</v>
      </c>
      <c r="K48" s="4">
        <f t="shared" si="6"/>
        <v>1.4831763122476447</v>
      </c>
      <c r="L48" s="14">
        <f t="shared" si="7"/>
        <v>4.9636792033431132E-2</v>
      </c>
    </row>
    <row r="49" spans="1:12" s="13" customFormat="1" ht="21" customHeight="1" x14ac:dyDescent="0.2">
      <c r="A49" s="5" t="s">
        <v>90</v>
      </c>
      <c r="B49" s="6" t="s">
        <v>91</v>
      </c>
      <c r="C49" s="7">
        <f>SUM(C50:C50)</f>
        <v>2177</v>
      </c>
      <c r="D49" s="7">
        <f>SUM(D50:D50)</f>
        <v>1118.8499999999999</v>
      </c>
      <c r="E49" s="8">
        <f t="shared" si="4"/>
        <v>0.51394120349104266</v>
      </c>
      <c r="F49" s="8">
        <f>(D49/D6)</f>
        <v>5.4067527362489029E-3</v>
      </c>
      <c r="G49" s="7">
        <f>SUM(G50:G50)</f>
        <v>2152.73</v>
      </c>
      <c r="H49" s="7">
        <f>SUM(H50:H50)</f>
        <v>1661.62</v>
      </c>
      <c r="I49" s="8">
        <f t="shared" si="5"/>
        <v>0.77186642077733847</v>
      </c>
      <c r="J49" s="8">
        <f>(H49/H6)</f>
        <v>1.0588138661910133E-2</v>
      </c>
      <c r="K49" s="8">
        <f t="shared" si="6"/>
        <v>0.67334890047062501</v>
      </c>
      <c r="L49" s="15">
        <f t="shared" si="7"/>
        <v>-0.2579252172862958</v>
      </c>
    </row>
    <row r="50" spans="1:12" s="13" customFormat="1" ht="21" customHeight="1" x14ac:dyDescent="0.2">
      <c r="A50" s="1" t="s">
        <v>92</v>
      </c>
      <c r="B50" s="2" t="s">
        <v>93</v>
      </c>
      <c r="C50" s="3">
        <v>2177</v>
      </c>
      <c r="D50" s="3">
        <v>1118.8499999999999</v>
      </c>
      <c r="E50" s="4">
        <f t="shared" si="4"/>
        <v>0.51394120349104266</v>
      </c>
      <c r="F50" s="4">
        <f>(D50/D6)</f>
        <v>5.4067527362489029E-3</v>
      </c>
      <c r="G50" s="3">
        <v>2152.73</v>
      </c>
      <c r="H50" s="3">
        <v>1661.62</v>
      </c>
      <c r="I50" s="4">
        <f t="shared" si="5"/>
        <v>0.77186642077733847</v>
      </c>
      <c r="J50" s="4">
        <f>(H50/H6)</f>
        <v>1.0588138661910133E-2</v>
      </c>
      <c r="K50" s="4">
        <f t="shared" si="6"/>
        <v>0.67334890047062501</v>
      </c>
      <c r="L50" s="4">
        <f t="shared" si="7"/>
        <v>-0.2579252172862958</v>
      </c>
    </row>
    <row r="51" spans="1:12" s="13" customFormat="1" ht="21" customHeight="1" x14ac:dyDescent="0.2">
      <c r="A51" s="5" t="s">
        <v>94</v>
      </c>
      <c r="B51" s="6" t="s">
        <v>95</v>
      </c>
      <c r="C51" s="7">
        <f>SUM(C52:C52)</f>
        <v>2974.7</v>
      </c>
      <c r="D51" s="7">
        <f>SUM(D52:D52)</f>
        <v>737.77</v>
      </c>
      <c r="E51" s="8">
        <f t="shared" si="4"/>
        <v>0.24801492587487814</v>
      </c>
      <c r="F51" s="8">
        <f>(D51/D6)</f>
        <v>3.5652142523326211E-3</v>
      </c>
      <c r="G51" s="7">
        <f>SUM(G52:G52)</f>
        <v>2364.4</v>
      </c>
      <c r="H51" s="7">
        <f>SUM(H52:H52)</f>
        <v>619.09</v>
      </c>
      <c r="I51" s="8">
        <f t="shared" si="5"/>
        <v>0.26183809846049738</v>
      </c>
      <c r="J51" s="8">
        <f>(H51/H6)</f>
        <v>3.9449517724882612E-3</v>
      </c>
      <c r="K51" s="8">
        <f t="shared" si="6"/>
        <v>1.1917007220274918</v>
      </c>
      <c r="L51" s="15">
        <f t="shared" si="7"/>
        <v>-1.3823172585619242E-2</v>
      </c>
    </row>
    <row r="52" spans="1:12" s="13" customFormat="1" ht="21" customHeight="1" x14ac:dyDescent="0.2">
      <c r="A52" s="1" t="s">
        <v>96</v>
      </c>
      <c r="B52" s="2" t="s">
        <v>97</v>
      </c>
      <c r="C52" s="3">
        <v>2974.7</v>
      </c>
      <c r="D52" s="3">
        <v>737.77</v>
      </c>
      <c r="E52" s="4">
        <f t="shared" si="4"/>
        <v>0.24801492587487814</v>
      </c>
      <c r="F52" s="4">
        <f>(D52/D6)</f>
        <v>3.5652142523326211E-3</v>
      </c>
      <c r="G52" s="3">
        <v>2364.4</v>
      </c>
      <c r="H52" s="3">
        <v>619.09</v>
      </c>
      <c r="I52" s="4">
        <f t="shared" si="5"/>
        <v>0.26183809846049738</v>
      </c>
      <c r="J52" s="4">
        <f>(H52/H6)</f>
        <v>3.9449517724882612E-3</v>
      </c>
      <c r="K52" s="4">
        <f t="shared" si="6"/>
        <v>1.1917007220274918</v>
      </c>
      <c r="L52" s="4">
        <f t="shared" si="7"/>
        <v>-1.3823172585619242E-2</v>
      </c>
    </row>
    <row r="53" spans="1:12" s="13" customFormat="1" ht="41.1" customHeight="1" x14ac:dyDescent="0.2">
      <c r="A53" s="5" t="s">
        <v>98</v>
      </c>
      <c r="B53" s="6" t="s">
        <v>99</v>
      </c>
      <c r="C53" s="7">
        <f>SUM(C54:C54)</f>
        <v>4.8</v>
      </c>
      <c r="D53" s="7">
        <f>SUM(D54:D54)</f>
        <v>1.04</v>
      </c>
      <c r="E53" s="8">
        <f t="shared" si="4"/>
        <v>0.21666666666666667</v>
      </c>
      <c r="F53" s="8">
        <f>(D53/D6)</f>
        <v>5.025716446082012E-6</v>
      </c>
      <c r="G53" s="7">
        <f>SUM(G54:G54)</f>
        <v>4.8</v>
      </c>
      <c r="H53" s="7">
        <f>SUM(H54:H54)</f>
        <v>1.04</v>
      </c>
      <c r="I53" s="8">
        <f t="shared" si="5"/>
        <v>0.21666666666666667</v>
      </c>
      <c r="J53" s="8">
        <f>(H53/H6)</f>
        <v>6.6270652786958148E-6</v>
      </c>
      <c r="K53" s="8">
        <f t="shared" si="6"/>
        <v>1</v>
      </c>
      <c r="L53" s="8">
        <f t="shared" si="7"/>
        <v>0</v>
      </c>
    </row>
    <row r="54" spans="1:12" s="13" customFormat="1" ht="21" customHeight="1" x14ac:dyDescent="0.2">
      <c r="A54" s="1" t="s">
        <v>100</v>
      </c>
      <c r="B54" s="2" t="s">
        <v>101</v>
      </c>
      <c r="C54" s="3">
        <v>4.8</v>
      </c>
      <c r="D54" s="3">
        <v>1.04</v>
      </c>
      <c r="E54" s="4">
        <f t="shared" si="4"/>
        <v>0.21666666666666667</v>
      </c>
      <c r="F54" s="4">
        <f>(D54/D6)</f>
        <v>5.025716446082012E-6</v>
      </c>
      <c r="G54" s="3">
        <v>4.8</v>
      </c>
      <c r="H54" s="3">
        <v>1.04</v>
      </c>
      <c r="I54" s="4">
        <f t="shared" si="5"/>
        <v>0.21666666666666667</v>
      </c>
      <c r="J54" s="4">
        <f>(H54/H6)</f>
        <v>6.6270652786958148E-6</v>
      </c>
      <c r="K54" s="4">
        <f t="shared" si="6"/>
        <v>1</v>
      </c>
      <c r="L54" s="4">
        <f t="shared" si="7"/>
        <v>0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2023-06-08T12:21:01Z</dcterms:modified>
</cp:coreProperties>
</file>