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май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Таблица!$C$6:$L$52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D6" i="1"/>
  <c r="C6" i="1"/>
  <c r="I52" i="1" l="1"/>
  <c r="I35" i="1"/>
  <c r="K35" i="1" l="1"/>
  <c r="E35" i="1"/>
  <c r="L35" i="1" s="1"/>
  <c r="H51" i="1"/>
  <c r="H49" i="1"/>
  <c r="H47" i="1"/>
  <c r="H42" i="1"/>
  <c r="H38" i="1"/>
  <c r="H32" i="1"/>
  <c r="H27" i="1"/>
  <c r="H21" i="1"/>
  <c r="H18" i="1"/>
  <c r="H16" i="1"/>
  <c r="H7" i="1"/>
  <c r="G51" i="1"/>
  <c r="G49" i="1"/>
  <c r="G47" i="1"/>
  <c r="G42" i="1"/>
  <c r="G38" i="1"/>
  <c r="G32" i="1"/>
  <c r="G27" i="1"/>
  <c r="G21" i="1"/>
  <c r="G18" i="1"/>
  <c r="G16" i="1"/>
  <c r="G7" i="1"/>
  <c r="D51" i="1"/>
  <c r="D49" i="1"/>
  <c r="D47" i="1"/>
  <c r="D42" i="1"/>
  <c r="D38" i="1"/>
  <c r="D32" i="1"/>
  <c r="D27" i="1"/>
  <c r="D21" i="1"/>
  <c r="D18" i="1"/>
  <c r="D16" i="1"/>
  <c r="D7" i="1"/>
  <c r="C51" i="1"/>
  <c r="C49" i="1"/>
  <c r="C47" i="1"/>
  <c r="C42" i="1"/>
  <c r="C38" i="1"/>
  <c r="C32" i="1"/>
  <c r="C27" i="1"/>
  <c r="C21" i="1"/>
  <c r="C18" i="1"/>
  <c r="C16" i="1"/>
  <c r="C7" i="1"/>
  <c r="E52" i="1"/>
  <c r="E50" i="1"/>
  <c r="E48" i="1"/>
  <c r="E46" i="1"/>
  <c r="E45" i="1"/>
  <c r="E44" i="1"/>
  <c r="E43" i="1"/>
  <c r="E41" i="1"/>
  <c r="E40" i="1"/>
  <c r="E39" i="1"/>
  <c r="E37" i="1"/>
  <c r="E36" i="1"/>
  <c r="E34" i="1"/>
  <c r="E33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0" i="1"/>
  <c r="I48" i="1"/>
  <c r="I46" i="1"/>
  <c r="I45" i="1"/>
  <c r="I44" i="1"/>
  <c r="I43" i="1"/>
  <c r="I41" i="1"/>
  <c r="I40" i="1"/>
  <c r="I39" i="1"/>
  <c r="I37" i="1"/>
  <c r="I36" i="1"/>
  <c r="I34" i="1"/>
  <c r="I33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2" i="1"/>
  <c r="K50" i="1"/>
  <c r="K48" i="1"/>
  <c r="K46" i="1"/>
  <c r="K45" i="1"/>
  <c r="K44" i="1"/>
  <c r="K43" i="1"/>
  <c r="K41" i="1"/>
  <c r="K40" i="1"/>
  <c r="K39" i="1"/>
  <c r="K37" i="1"/>
  <c r="K36" i="1"/>
  <c r="K34" i="1"/>
  <c r="K33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L25" i="1" l="1"/>
  <c r="L9" i="1"/>
  <c r="L20" i="1"/>
  <c r="J51" i="1"/>
  <c r="J35" i="1"/>
  <c r="L22" i="1"/>
  <c r="F28" i="1"/>
  <c r="F35" i="1"/>
  <c r="L52" i="1"/>
  <c r="L45" i="1"/>
  <c r="L41" i="1"/>
  <c r="L40" i="1"/>
  <c r="L30" i="1"/>
  <c r="L29" i="1"/>
  <c r="L17" i="1"/>
  <c r="L14" i="1"/>
  <c r="K51" i="1"/>
  <c r="L37" i="1"/>
  <c r="L11" i="1"/>
  <c r="L15" i="1"/>
  <c r="L10" i="1"/>
  <c r="L46" i="1"/>
  <c r="L50" i="1"/>
  <c r="L48" i="1"/>
  <c r="L44" i="1"/>
  <c r="L43" i="1"/>
  <c r="L39" i="1"/>
  <c r="L36" i="1"/>
  <c r="L33" i="1"/>
  <c r="L31" i="1"/>
  <c r="L28" i="1"/>
  <c r="L26" i="1"/>
  <c r="L24" i="1"/>
  <c r="E51" i="1"/>
  <c r="K16" i="1"/>
  <c r="K7" i="1"/>
  <c r="E27" i="1"/>
  <c r="E16" i="1"/>
  <c r="I51" i="1"/>
  <c r="I49" i="1"/>
  <c r="K49" i="1"/>
  <c r="E49" i="1"/>
  <c r="I47" i="1"/>
  <c r="K47" i="1"/>
  <c r="E47" i="1"/>
  <c r="I42" i="1"/>
  <c r="K42" i="1"/>
  <c r="E42" i="1"/>
  <c r="I38" i="1"/>
  <c r="K38" i="1"/>
  <c r="E38" i="1"/>
  <c r="I32" i="1"/>
  <c r="K32" i="1"/>
  <c r="E32" i="1"/>
  <c r="I27" i="1"/>
  <c r="K27" i="1"/>
  <c r="I21" i="1"/>
  <c r="K21" i="1"/>
  <c r="E21" i="1"/>
  <c r="I18" i="1"/>
  <c r="K18" i="1"/>
  <c r="E18" i="1"/>
  <c r="I16" i="1"/>
  <c r="I7" i="1"/>
  <c r="E7" i="1"/>
  <c r="L34" i="1"/>
  <c r="L23" i="1"/>
  <c r="L19" i="1"/>
  <c r="L12" i="1"/>
  <c r="L8" i="1"/>
  <c r="F45" i="1" l="1"/>
  <c r="L16" i="1"/>
  <c r="F17" i="1"/>
  <c r="F27" i="1"/>
  <c r="J24" i="1"/>
  <c r="J26" i="1"/>
  <c r="J39" i="1"/>
  <c r="J45" i="1"/>
  <c r="J19" i="1"/>
  <c r="J49" i="1"/>
  <c r="J36" i="1"/>
  <c r="J25" i="1"/>
  <c r="J48" i="1"/>
  <c r="J50" i="1"/>
  <c r="J38" i="1"/>
  <c r="J43" i="1"/>
  <c r="J52" i="1"/>
  <c r="J8" i="1"/>
  <c r="J9" i="1"/>
  <c r="J29" i="1"/>
  <c r="J31" i="1"/>
  <c r="J20" i="1"/>
  <c r="J18" i="1"/>
  <c r="J7" i="1"/>
  <c r="J15" i="1"/>
  <c r="J47" i="1"/>
  <c r="J30" i="1"/>
  <c r="J40" i="1"/>
  <c r="J23" i="1"/>
  <c r="J32" i="1"/>
  <c r="J12" i="1"/>
  <c r="J33" i="1"/>
  <c r="J28" i="1"/>
  <c r="J10" i="1"/>
  <c r="J22" i="1"/>
  <c r="J46" i="1"/>
  <c r="I6" i="1"/>
  <c r="J34" i="1"/>
  <c r="J21" i="1"/>
  <c r="J44" i="1"/>
  <c r="J27" i="1"/>
  <c r="J41" i="1"/>
  <c r="J16" i="1"/>
  <c r="J42" i="1"/>
  <c r="J17" i="1"/>
  <c r="J37" i="1"/>
  <c r="J14" i="1"/>
  <c r="J11" i="1"/>
  <c r="L51" i="1"/>
  <c r="F22" i="1"/>
  <c r="F43" i="1"/>
  <c r="F15" i="1"/>
  <c r="F33" i="1"/>
  <c r="F44" i="1"/>
  <c r="F50" i="1"/>
  <c r="F39" i="1"/>
  <c r="F16" i="1"/>
  <c r="F32" i="1"/>
  <c r="K6" i="1"/>
  <c r="F11" i="1"/>
  <c r="F20" i="1"/>
  <c r="F31" i="1"/>
  <c r="F9" i="1"/>
  <c r="F38" i="1"/>
  <c r="F10" i="1"/>
  <c r="F26" i="1"/>
  <c r="F48" i="1"/>
  <c r="F19" i="1"/>
  <c r="F41" i="1"/>
  <c r="F42" i="1"/>
  <c r="F25" i="1"/>
  <c r="F14" i="1"/>
  <c r="F47" i="1"/>
  <c r="F30" i="1"/>
  <c r="F52" i="1"/>
  <c r="F36" i="1"/>
  <c r="F8" i="1"/>
  <c r="F49" i="1"/>
  <c r="F46" i="1"/>
  <c r="F29" i="1"/>
  <c r="F18" i="1"/>
  <c r="F51" i="1"/>
  <c r="F34" i="1"/>
  <c r="F21" i="1"/>
  <c r="F7" i="1"/>
  <c r="F40" i="1"/>
  <c r="F23" i="1"/>
  <c r="F12" i="1"/>
  <c r="F37" i="1"/>
  <c r="F24" i="1"/>
  <c r="L27" i="1"/>
  <c r="L49" i="1"/>
  <c r="L47" i="1"/>
  <c r="L42" i="1"/>
  <c r="L38" i="1"/>
  <c r="L32" i="1"/>
  <c r="L21" i="1"/>
  <c r="L18" i="1"/>
  <c r="L7" i="1"/>
  <c r="E6" i="1"/>
  <c r="L6" i="1" l="1"/>
</calcChain>
</file>

<file path=xl/sharedStrings.xml><?xml version="1.0" encoding="utf-8"?>
<sst xmlns="http://schemas.openxmlformats.org/spreadsheetml/2006/main" count="107" uniqueCount="107">
  <si>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</si>
  <si>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</si>
  <si>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</si>
  <si>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</si>
  <si>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</si>
  <si>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</si>
  <si>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</si>
  <si>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</si>
  <si>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</si>
  <si>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</si>
  <si>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</si>
  <si>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</si>
  <si>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</si>
  <si>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</si>
  <si>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</si>
  <si>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</si>
  <si>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</si>
  <si>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</si>
  <si>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</si>
  <si>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</si>
  <si>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</si>
  <si>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</si>
  <si>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</si>
  <si>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</si>
  <si>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</si>
  <si>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</si>
  <si>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</si>
  <si>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</si>
  <si>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</si>
  <si>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</si>
  <si>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</si>
  <si>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</si>
  <si>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</si>
  <si>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</si>
  <si>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</si>
  <si>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</si>
  <si>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</si>
  <si>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</si>
  <si>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</si>
  <si>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</si>
  <si>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</si>
  <si>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</si>
  <si>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</si>
  <si>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</si>
  <si>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</si>
  <si>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</si>
  <si>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</si>
  <si>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</si>
  <si>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</si>
  <si>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</si>
  <si>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</si>
  <si>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</si>
  <si>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</si>
  <si>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</si>
  <si>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</si>
  <si>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</si>
  <si>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</si>
  <si>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</si>
  <si>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</si>
  <si>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</si>
  <si>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</si>
  <si>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</si>
  <si>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</si>
  <si>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</si>
  <si>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</si>
  <si>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</si>
  <si>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</si>
  <si>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</si>
  <si>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</si>
  <si>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</si>
  <si>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</si>
  <si>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</si>
  <si>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</si>
  <si>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</si>
  <si>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</si>
  <si>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</si>
  <si>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</si>
  <si>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</si>
  <si>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</si>
  <si>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</si>
  <si>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</si>
  <si>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</si>
  <si>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</si>
  <si>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</si>
  <si>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</si>
  <si>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</si>
  <si>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</si>
  <si>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</si>
  <si>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</si>
  <si>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</si>
  <si>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</si>
  <si>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</si>
  <si>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</si>
  <si>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</si>
  <si>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</si>
  <si>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</si>
  <si>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</si>
  <si>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</si>
  <si>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</si>
  <si>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</si>
  <si>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</si>
  <si>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</si>
  <si>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 xml:space="preserve">Дополнительное образование </t>
  </si>
  <si>
    <t>Анализ исполнения расходов бюджета Тоншаевского муниципального округа)</t>
  </si>
  <si>
    <t>Информация об исполнении за январь-май месяц 2023 года, 2022 года в разрезе разделов, подразделов классификации расходов</t>
  </si>
  <si>
    <t>за январь-май месяц 2023 года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</si>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</sst>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8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2"/>
  <sheetViews>
    <sheetView tabSelected="1" workbookViewId="0">
      <selection activeCell="H7" sqref="H7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6" t="s">
        <v>103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 x14ac:dyDescent="0.2">
      <c r="A2" s="18" t="s">
        <v>104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 x14ac:dyDescent="0.2">
      <c r="A4" s="19" t="s">
        <v>0</v>
      </c>
      <c r="B4" s="20" t="s">
        <v>1</v>
      </c>
      <c r="C4" s="22" t="s">
        <v>105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 x14ac:dyDescent="0.2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(C7+C16+C18+C21+C27+C32+C38+C42+C47+C51+C49)</f>
        <v>1120688.9400000002</v>
      </c>
      <c r="D6" s="3">
        <f>(D7+D16+D18+D21+D27+D32+D38+D42+D47+D51+D49)</f>
        <v>380360.07</v>
      </c>
      <c r="E6" s="4">
        <f t="shared" ref="E6:E32" si="0">(D6/C6)</f>
        <v>0.3393984328961076</v>
      </c>
      <c r="F6" s="4">
        <v>1</v>
      </c>
      <c r="G6" s="3">
        <f>(G7+G16+G18+G21+G27+G32+G38+G42+G47+G51+G49)</f>
        <v>1049136.29</v>
      </c>
      <c r="H6" s="3">
        <f>(H7+H16+H18+H21+H27+H32+H38+H42+H47+H51+H49)</f>
        <v>316608.97000000003</v>
      </c>
      <c r="I6" s="4">
        <f t="shared" ref="I6:I32" si="1">(H6/G6)</f>
        <v>0.30178059134719287</v>
      </c>
      <c r="J6" s="4">
        <v>1</v>
      </c>
      <c r="K6" s="4">
        <f t="shared" ref="K6:K32" si="2">(D6/H6)</f>
        <v>1.2013559502120232</v>
      </c>
      <c r="L6" s="14">
        <f t="shared" ref="L6:L32" si="3">(E6-I6)</f>
        <v>3.7617841548914732E-2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106103.76000000001</v>
      </c>
      <c r="D7" s="7">
        <f>SUM(D8:D15)</f>
        <v>37292.699999999997</v>
      </c>
      <c r="E7" s="8">
        <f t="shared" si="0"/>
        <v>0.35147387802279573</v>
      </c>
      <c r="F7" s="8">
        <f>(D7/D6)</f>
        <v>9.8045780673034363E-2</v>
      </c>
      <c r="G7" s="7">
        <f>SUM(G8:G15)</f>
        <v>93895.959999999992</v>
      </c>
      <c r="H7" s="7">
        <f>SUM(H8:H15)</f>
        <v>34695.980000000003</v>
      </c>
      <c r="I7" s="8">
        <f t="shared" si="1"/>
        <v>0.36951515272861585</v>
      </c>
      <c r="J7" s="8">
        <f>(H7/H6)</f>
        <v>0.10958621924072461</v>
      </c>
      <c r="K7" s="8">
        <f t="shared" si="2"/>
        <v>1.0748420998628658</v>
      </c>
      <c r="L7" s="15">
        <f t="shared" si="3"/>
        <v>-1.8041274705820121E-2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2096.3000000000002</v>
      </c>
      <c r="D8" s="3">
        <v>955.59</v>
      </c>
      <c r="E8" s="4">
        <f t="shared" si="0"/>
        <v>0.45584601440633493</v>
      </c>
      <c r="F8" s="4">
        <f>(D8/D6)</f>
        <v>2.5123299614494233E-3</v>
      </c>
      <c r="G8" s="3">
        <v>1961.87</v>
      </c>
      <c r="H8" s="3">
        <v>922.76</v>
      </c>
      <c r="I8" s="4">
        <f t="shared" si="1"/>
        <v>0.47034716877265059</v>
      </c>
      <c r="J8" s="4">
        <f>(H8/H6)</f>
        <v>2.9145099710851524E-3</v>
      </c>
      <c r="K8" s="4">
        <f t="shared" si="2"/>
        <v>1.0355780484633057</v>
      </c>
      <c r="L8" s="14">
        <f t="shared" si="3"/>
        <v>-1.4501154366315661E-2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599.59</v>
      </c>
      <c r="E9" s="4">
        <f t="shared" si="0"/>
        <v>0.28971298801700812</v>
      </c>
      <c r="F9" s="4">
        <f>(D9/D6)</f>
        <v>1.5763747230354648E-3</v>
      </c>
      <c r="G9" s="3">
        <v>1720.62</v>
      </c>
      <c r="H9" s="3">
        <v>456.86</v>
      </c>
      <c r="I9" s="4">
        <f t="shared" si="1"/>
        <v>0.26552056816728858</v>
      </c>
      <c r="J9" s="4">
        <f>(H9/H6)</f>
        <v>1.4429787001928593E-3</v>
      </c>
      <c r="K9" s="4">
        <f t="shared" si="2"/>
        <v>1.3124151818937968</v>
      </c>
      <c r="L9" s="14">
        <f>(E9-I9)</f>
        <v>2.4192419849719538E-2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53809.35</v>
      </c>
      <c r="D10" s="3">
        <v>18180.2</v>
      </c>
      <c r="E10" s="4">
        <f t="shared" si="0"/>
        <v>0.33786321522188989</v>
      </c>
      <c r="F10" s="4">
        <f>(D10/D6)</f>
        <v>4.7797341082622055E-2</v>
      </c>
      <c r="G10" s="3">
        <v>45750.31</v>
      </c>
      <c r="H10" s="3">
        <v>14599.12</v>
      </c>
      <c r="I10" s="4">
        <f t="shared" si="1"/>
        <v>0.31910428585074074</v>
      </c>
      <c r="J10" s="4">
        <f>(H10/H6)</f>
        <v>4.6110885613885162E-2</v>
      </c>
      <c r="K10" s="4">
        <f t="shared" si="2"/>
        <v>1.2452942369129099</v>
      </c>
      <c r="L10" s="14">
        <f t="shared" si="3"/>
        <v>1.8758929371149147E-2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0"/>
        <v>0</v>
      </c>
      <c r="F11" s="4">
        <f>(D11/D6)</f>
        <v>0</v>
      </c>
      <c r="G11" s="3">
        <v>93.4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10773.28</v>
      </c>
      <c r="D12" s="3">
        <v>4186.3599999999997</v>
      </c>
      <c r="E12" s="4">
        <f t="shared" si="0"/>
        <v>0.38858731973920657</v>
      </c>
      <c r="F12" s="4">
        <f>(D12/D6)</f>
        <v>1.1006307786198481E-2</v>
      </c>
      <c r="G12" s="3">
        <v>9214.67</v>
      </c>
      <c r="H12" s="3">
        <v>3823.06</v>
      </c>
      <c r="I12" s="4">
        <f t="shared" si="1"/>
        <v>0.41488843333510583</v>
      </c>
      <c r="J12" s="4">
        <f>(H12/H6)</f>
        <v>1.2075021121479911E-2</v>
      </c>
      <c r="K12" s="4">
        <f t="shared" si="2"/>
        <v>1.095028589663777</v>
      </c>
      <c r="L12" s="14">
        <f t="shared" si="3"/>
        <v>-2.6301113595899261E-2</v>
      </c>
    </row>
    <row r="13" spans="1:15" s="13" customFormat="1" ht="41.1" customHeight="1" x14ac:dyDescent="0.2">
      <c r="A13" s="1" t="s">
        <v>106</v>
      </c>
      <c r="B13" s="2">
        <v>107</v>
      </c>
      <c r="C13" s="3">
        <v>400</v>
      </c>
      <c r="D13" s="3"/>
      <c r="E13" s="4"/>
      <c r="F13" s="4"/>
      <c r="G13" s="3"/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2653.64</v>
      </c>
      <c r="D14" s="3"/>
      <c r="E14" s="4">
        <f t="shared" si="0"/>
        <v>0</v>
      </c>
      <c r="F14" s="4">
        <f>(D14/D6)</f>
        <v>0</v>
      </c>
      <c r="G14" s="3">
        <v>3325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34299.49</v>
      </c>
      <c r="D15" s="3">
        <v>13370.96</v>
      </c>
      <c r="E15" s="4">
        <f t="shared" si="0"/>
        <v>0.3898297030072459</v>
      </c>
      <c r="F15" s="4">
        <f>(D15/D6)</f>
        <v>3.5153427119728943E-2</v>
      </c>
      <c r="G15" s="3">
        <v>31830.09</v>
      </c>
      <c r="H15" s="3">
        <v>14894.18</v>
      </c>
      <c r="I15" s="4">
        <f t="shared" si="1"/>
        <v>0.46792767472539348</v>
      </c>
      <c r="J15" s="4">
        <f>(H15/H6)</f>
        <v>4.7042823834081517E-2</v>
      </c>
      <c r="K15" s="4">
        <f t="shared" si="2"/>
        <v>0.89773052292909039</v>
      </c>
      <c r="L15" s="14">
        <f t="shared" si="3"/>
        <v>-7.8097971718147585E-2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596.20000000000005</v>
      </c>
      <c r="D16" s="7">
        <f>SUM(D17:D17)</f>
        <v>179.64</v>
      </c>
      <c r="E16" s="8">
        <f t="shared" si="0"/>
        <v>0.3013082858101308</v>
      </c>
      <c r="F16" s="8">
        <f>(D16/D6)</f>
        <v>4.7228932311427956E-4</v>
      </c>
      <c r="G16" s="7">
        <f>SUM(G17:G17)</f>
        <v>481</v>
      </c>
      <c r="H16" s="7">
        <f>SUM(H17:H17)</f>
        <v>172.9</v>
      </c>
      <c r="I16" s="8">
        <f t="shared" si="1"/>
        <v>0.35945945945945945</v>
      </c>
      <c r="J16" s="8">
        <f>(H16/H6)</f>
        <v>5.4609949932877763E-4</v>
      </c>
      <c r="K16" s="8">
        <f t="shared" si="2"/>
        <v>1.0389820705610178</v>
      </c>
      <c r="L16" s="8">
        <f t="shared" si="3"/>
        <v>-5.8151173649328647E-2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596.20000000000005</v>
      </c>
      <c r="D17" s="3">
        <v>179.64</v>
      </c>
      <c r="E17" s="4">
        <f t="shared" si="0"/>
        <v>0.3013082858101308</v>
      </c>
      <c r="F17" s="4">
        <f>(D17/D6)</f>
        <v>4.7228932311427956E-4</v>
      </c>
      <c r="G17" s="3">
        <v>481</v>
      </c>
      <c r="H17" s="3">
        <v>172.9</v>
      </c>
      <c r="I17" s="4">
        <f t="shared" si="1"/>
        <v>0.35945945945945945</v>
      </c>
      <c r="J17" s="4">
        <f>(H17/H6)</f>
        <v>5.4609949932877763E-4</v>
      </c>
      <c r="K17" s="4">
        <f t="shared" si="2"/>
        <v>1.0389820705610178</v>
      </c>
      <c r="L17" s="4">
        <f t="shared" si="3"/>
        <v>-5.8151173649328647E-2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17560.22</v>
      </c>
      <c r="D18" s="7">
        <f>SUM(D19:D20)</f>
        <v>7351.16</v>
      </c>
      <c r="E18" s="8">
        <f t="shared" si="0"/>
        <v>0.41862573475730941</v>
      </c>
      <c r="F18" s="8">
        <f>(D18/D6)</f>
        <v>1.9326844692188639E-2</v>
      </c>
      <c r="G18" s="7">
        <f>SUM(G19:G20)</f>
        <v>17013.28</v>
      </c>
      <c r="H18" s="7">
        <f>SUM(H19:H20)</f>
        <v>8559.880000000001</v>
      </c>
      <c r="I18" s="8">
        <f t="shared" si="1"/>
        <v>0.50312932015460876</v>
      </c>
      <c r="J18" s="8">
        <f>(H18/H6)</f>
        <v>2.703612598215395E-2</v>
      </c>
      <c r="K18" s="8">
        <f t="shared" si="2"/>
        <v>0.85879241297775188</v>
      </c>
      <c r="L18" s="15">
        <f t="shared" si="3"/>
        <v>-8.4503585397299352E-2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6140.27</v>
      </c>
      <c r="D19" s="3">
        <v>2857.64</v>
      </c>
      <c r="E19" s="4">
        <f t="shared" si="0"/>
        <v>0.46539321560778268</v>
      </c>
      <c r="F19" s="4">
        <f>(D19/D6)</f>
        <v>7.5129863132057991E-3</v>
      </c>
      <c r="G19" s="3">
        <v>5341.75</v>
      </c>
      <c r="H19" s="3">
        <v>2117.62</v>
      </c>
      <c r="I19" s="4">
        <f t="shared" si="1"/>
        <v>0.39642813684653905</v>
      </c>
      <c r="J19" s="4">
        <f>(H19/H6)</f>
        <v>6.68843968634243E-3</v>
      </c>
      <c r="K19" s="4">
        <f t="shared" si="2"/>
        <v>1.3494583541900813</v>
      </c>
      <c r="L19" s="14">
        <f t="shared" si="3"/>
        <v>6.8965078761243637E-2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11419.95</v>
      </c>
      <c r="D20" s="3">
        <v>4493.5200000000004</v>
      </c>
      <c r="E20" s="4">
        <f t="shared" si="0"/>
        <v>0.39347983134777298</v>
      </c>
      <c r="F20" s="4">
        <f>(D20/D6)</f>
        <v>1.1813858378982842E-2</v>
      </c>
      <c r="G20" s="3">
        <v>11671.53</v>
      </c>
      <c r="H20" s="3">
        <v>6442.26</v>
      </c>
      <c r="I20" s="4">
        <f t="shared" si="1"/>
        <v>0.55196362430632484</v>
      </c>
      <c r="J20" s="4">
        <f>(H20/H6)</f>
        <v>2.0347686295811518E-2</v>
      </c>
      <c r="K20" s="4">
        <f t="shared" si="2"/>
        <v>0.69750677557254759</v>
      </c>
      <c r="L20" s="4">
        <f t="shared" si="3"/>
        <v>-0.15848379295855186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73560.12</v>
      </c>
      <c r="D21" s="7">
        <f>SUM(D22:D26)</f>
        <v>16459.330000000002</v>
      </c>
      <c r="E21" s="8">
        <f t="shared" si="0"/>
        <v>0.22375344140276013</v>
      </c>
      <c r="F21" s="8">
        <f>(D21/D6)</f>
        <v>4.3273022849112427E-2</v>
      </c>
      <c r="G21" s="7">
        <f>SUM(G22:G26)</f>
        <v>63901.319999999992</v>
      </c>
      <c r="H21" s="7">
        <f>SUM(H22:H26)</f>
        <v>10829.809999999998</v>
      </c>
      <c r="I21" s="8">
        <f t="shared" si="1"/>
        <v>0.1694770937439164</v>
      </c>
      <c r="J21" s="8">
        <f>(H21/H6)</f>
        <v>3.4205632266198889E-2</v>
      </c>
      <c r="K21" s="8">
        <f t="shared" si="2"/>
        <v>1.519817060502447</v>
      </c>
      <c r="L21" s="15">
        <f t="shared" si="3"/>
        <v>5.4276347658843732E-2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14090.48</v>
      </c>
      <c r="D22" s="3">
        <v>2917.42</v>
      </c>
      <c r="E22" s="4">
        <f t="shared" si="0"/>
        <v>0.2070490146538656</v>
      </c>
      <c r="F22" s="4">
        <f>(D22/D6)</f>
        <v>7.6701531788023912E-3</v>
      </c>
      <c r="G22" s="3">
        <v>10043.379999999999</v>
      </c>
      <c r="H22" s="3">
        <v>3594.43</v>
      </c>
      <c r="I22" s="4">
        <f t="shared" si="1"/>
        <v>0.35789047113621114</v>
      </c>
      <c r="J22" s="4">
        <f>(H22/H6)</f>
        <v>1.1352900077341459E-2</v>
      </c>
      <c r="K22" s="4">
        <f t="shared" si="2"/>
        <v>0.81165024774442684</v>
      </c>
      <c r="L22" s="14">
        <f t="shared" si="3"/>
        <v>-0.15084145648234554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9204.6200000000008</v>
      </c>
      <c r="D23" s="3">
        <v>3901.37</v>
      </c>
      <c r="E23" s="4">
        <f t="shared" si="0"/>
        <v>0.42384911055535152</v>
      </c>
      <c r="F23" s="4">
        <f>(D23/D6)</f>
        <v>1.0257044068795127E-2</v>
      </c>
      <c r="G23" s="3">
        <v>3385</v>
      </c>
      <c r="H23" s="3">
        <v>782.85</v>
      </c>
      <c r="I23" s="4">
        <f t="shared" si="1"/>
        <v>0.23127031019202365</v>
      </c>
      <c r="J23" s="4">
        <f>(H23/H6)</f>
        <v>2.4726084039880486E-3</v>
      </c>
      <c r="K23" s="4">
        <f t="shared" si="2"/>
        <v>4.9835472951395543</v>
      </c>
      <c r="L23" s="14">
        <f t="shared" si="3"/>
        <v>0.19257880036332786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40393.300000000003</v>
      </c>
      <c r="D24" s="3">
        <v>6312.57</v>
      </c>
      <c r="E24" s="4">
        <f t="shared" si="0"/>
        <v>0.15627765000631291</v>
      </c>
      <c r="F24" s="4">
        <f>(D24/D6)</f>
        <v>1.6596300447625851E-2</v>
      </c>
      <c r="G24" s="3">
        <v>40657.5</v>
      </c>
      <c r="H24" s="3">
        <v>3819.77</v>
      </c>
      <c r="I24" s="4">
        <f t="shared" si="1"/>
        <v>9.3949947734120395E-2</v>
      </c>
      <c r="J24" s="4">
        <f>(H24/H6)</f>
        <v>1.2064629754488635E-2</v>
      </c>
      <c r="K24" s="4">
        <f t="shared" si="2"/>
        <v>1.6526047379816062</v>
      </c>
      <c r="L24" s="4">
        <f t="shared" si="3"/>
        <v>6.2327702272192517E-2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502.2</v>
      </c>
      <c r="D25" s="3">
        <v>118.97</v>
      </c>
      <c r="E25" s="4">
        <f t="shared" si="0"/>
        <v>0.23689765033851057</v>
      </c>
      <c r="F25" s="4">
        <f>(D25/D6)</f>
        <v>3.1278256942165355E-4</v>
      </c>
      <c r="G25" s="3">
        <v>1040.6400000000001</v>
      </c>
      <c r="H25" s="3">
        <v>171.05</v>
      </c>
      <c r="I25" s="4">
        <f t="shared" si="1"/>
        <v>0.16437000307503075</v>
      </c>
      <c r="J25" s="4">
        <f>(H25/H6)</f>
        <v>5.4025632944006607E-4</v>
      </c>
      <c r="K25" s="4">
        <f t="shared" si="2"/>
        <v>0.69552762350190001</v>
      </c>
      <c r="L25" s="4">
        <f t="shared" si="3"/>
        <v>7.2527647263479822E-2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9369.52</v>
      </c>
      <c r="D26" s="3">
        <v>3209</v>
      </c>
      <c r="E26" s="4">
        <f t="shared" si="0"/>
        <v>0.34249353221936663</v>
      </c>
      <c r="F26" s="4">
        <f>(D26/D6)</f>
        <v>8.4367425844673969E-3</v>
      </c>
      <c r="G26" s="3">
        <v>8774.7999999999993</v>
      </c>
      <c r="H26" s="3">
        <v>2461.71</v>
      </c>
      <c r="I26" s="4">
        <f t="shared" si="1"/>
        <v>0.2805431462825364</v>
      </c>
      <c r="J26" s="4">
        <f>(H26/H6)</f>
        <v>7.77523770094069E-3</v>
      </c>
      <c r="K26" s="4">
        <f t="shared" si="2"/>
        <v>1.3035654077856449</v>
      </c>
      <c r="L26" s="4">
        <f t="shared" si="3"/>
        <v>6.1950385936830221E-2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348592.43</v>
      </c>
      <c r="D27" s="7">
        <f>SUM(D28:D31)</f>
        <v>75711.31</v>
      </c>
      <c r="E27" s="8">
        <f t="shared" si="0"/>
        <v>0.21719149208145455</v>
      </c>
      <c r="F27" s="8">
        <f>(D27/D6)</f>
        <v>0.19905167753281777</v>
      </c>
      <c r="G27" s="7">
        <f>SUM(G28:G31)</f>
        <v>348378.72</v>
      </c>
      <c r="H27" s="7">
        <f>SUM(H28:H31)</f>
        <v>67172.160000000003</v>
      </c>
      <c r="I27" s="8">
        <f t="shared" si="1"/>
        <v>0.19281361387400472</v>
      </c>
      <c r="J27" s="8">
        <f>(H27/H6)</f>
        <v>0.21216126630903728</v>
      </c>
      <c r="K27" s="8">
        <f t="shared" si="2"/>
        <v>1.12712334991163</v>
      </c>
      <c r="L27" s="8">
        <f t="shared" si="3"/>
        <v>2.4377878207449827E-2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247870.21</v>
      </c>
      <c r="D28" s="3">
        <v>56698.48</v>
      </c>
      <c r="E28" s="4">
        <f t="shared" si="0"/>
        <v>0.22874261493545353</v>
      </c>
      <c r="F28" s="4">
        <f>(D28/D6)</f>
        <v>0.14906527911828391</v>
      </c>
      <c r="G28" s="3">
        <v>303146.43</v>
      </c>
      <c r="H28" s="3">
        <v>56252.47</v>
      </c>
      <c r="I28" s="4">
        <f t="shared" si="1"/>
        <v>0.18556204010055471</v>
      </c>
      <c r="J28" s="4">
        <f>(H28/H6)</f>
        <v>0.1776717507403533</v>
      </c>
      <c r="K28" s="4">
        <f t="shared" si="2"/>
        <v>1.0079287185078274</v>
      </c>
      <c r="L28" s="4">
        <f t="shared" si="3"/>
        <v>4.3180574834898816E-2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23834.61</v>
      </c>
      <c r="D29" s="3">
        <v>8108.07</v>
      </c>
      <c r="E29" s="4">
        <f t="shared" si="0"/>
        <v>0.34018051900156954</v>
      </c>
      <c r="F29" s="4">
        <f>(D29/D6)</f>
        <v>2.1316827499795129E-2</v>
      </c>
      <c r="G29" s="3">
        <v>4929.46</v>
      </c>
      <c r="H29" s="3">
        <v>1810.81</v>
      </c>
      <c r="I29" s="4">
        <f t="shared" si="1"/>
        <v>0.36734449615170828</v>
      </c>
      <c r="J29" s="4">
        <f>(H29/H6)</f>
        <v>5.7193894411772346E-3</v>
      </c>
      <c r="K29" s="4">
        <f t="shared" si="2"/>
        <v>4.4775929004147317</v>
      </c>
      <c r="L29" s="4">
        <f t="shared" si="3"/>
        <v>-2.7163977150138741E-2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69411.53</v>
      </c>
      <c r="D30" s="3">
        <v>8384.42</v>
      </c>
      <c r="E30" s="4">
        <f t="shared" si="0"/>
        <v>0.12079289996921261</v>
      </c>
      <c r="F30" s="4">
        <f>(D30/D6)</f>
        <v>2.2043375899052704E-2</v>
      </c>
      <c r="G30" s="3">
        <v>35117.339999999997</v>
      </c>
      <c r="H30" s="3">
        <v>7175.12</v>
      </c>
      <c r="I30" s="4">
        <f t="shared" si="1"/>
        <v>0.20431843641915934</v>
      </c>
      <c r="J30" s="4">
        <f>(H30/H6)</f>
        <v>2.2662402773995945E-2</v>
      </c>
      <c r="K30" s="4">
        <f t="shared" si="2"/>
        <v>1.1685407352072161</v>
      </c>
      <c r="L30" s="14">
        <f t="shared" si="3"/>
        <v>-8.352553644994673E-2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7476.08</v>
      </c>
      <c r="D31" s="3">
        <v>2520.34</v>
      </c>
      <c r="E31" s="4">
        <f t="shared" si="0"/>
        <v>0.33712052305486301</v>
      </c>
      <c r="F31" s="4">
        <f>(D31/D6)</f>
        <v>6.626195015686058E-3</v>
      </c>
      <c r="G31" s="3">
        <v>5185.49</v>
      </c>
      <c r="H31" s="3">
        <v>1933.76</v>
      </c>
      <c r="I31" s="4">
        <f t="shared" si="1"/>
        <v>0.3729175063494482</v>
      </c>
      <c r="J31" s="4">
        <f>(H31/H6)</f>
        <v>6.1077233535107986E-3</v>
      </c>
      <c r="K31" s="4">
        <f t="shared" si="2"/>
        <v>1.3033365050471621</v>
      </c>
      <c r="L31" s="14">
        <f t="shared" si="3"/>
        <v>-3.5796983294585194E-2</v>
      </c>
    </row>
    <row r="32" spans="1:12" s="13" customFormat="1" ht="21" customHeight="1" x14ac:dyDescent="0.2">
      <c r="A32" s="5" t="s">
        <v>62</v>
      </c>
      <c r="B32" s="6" t="s">
        <v>63</v>
      </c>
      <c r="C32" s="7">
        <f>SUM(C33:C37)</f>
        <v>443378.82999999996</v>
      </c>
      <c r="D32" s="7">
        <f>SUM(D33:D37)</f>
        <v>185951.48</v>
      </c>
      <c r="E32" s="8">
        <f t="shared" si="0"/>
        <v>0.41939638841123744</v>
      </c>
      <c r="F32" s="8">
        <f>(D32/D6)</f>
        <v>0.48888275785625973</v>
      </c>
      <c r="G32" s="7">
        <f>SUM(G33:G37)</f>
        <v>409422.32</v>
      </c>
      <c r="H32" s="7">
        <f>SUM(H33:H37)</f>
        <v>155444.44</v>
      </c>
      <c r="I32" s="8">
        <f t="shared" si="1"/>
        <v>0.37966772304939311</v>
      </c>
      <c r="J32" s="8">
        <f>(H32/H6)</f>
        <v>0.49096663306791338</v>
      </c>
      <c r="K32" s="8">
        <f t="shared" si="2"/>
        <v>1.1962568748036277</v>
      </c>
      <c r="L32" s="15">
        <f t="shared" si="3"/>
        <v>3.9728665361844329E-2</v>
      </c>
    </row>
    <row r="33" spans="1:12" s="13" customFormat="1" ht="21" customHeight="1" x14ac:dyDescent="0.2">
      <c r="A33" s="1" t="s">
        <v>64</v>
      </c>
      <c r="B33" s="2" t="s">
        <v>65</v>
      </c>
      <c r="C33" s="3">
        <v>133461.18</v>
      </c>
      <c r="D33" s="3">
        <v>56412.49</v>
      </c>
      <c r="E33" s="4">
        <f t="shared" ref="E33:E52" si="4">(D33/C33)</f>
        <v>0.42268838024660055</v>
      </c>
      <c r="F33" s="4">
        <f>(D33/D6)</f>
        <v>0.14831338631313218</v>
      </c>
      <c r="G33" s="3">
        <v>113042.31</v>
      </c>
      <c r="H33" s="3">
        <v>48012.61</v>
      </c>
      <c r="I33" s="4">
        <f t="shared" ref="I33:I51" si="5">(H33/G33)</f>
        <v>0.42473132405026048</v>
      </c>
      <c r="J33" s="4">
        <f>(H33/H6)</f>
        <v>0.15164639839484015</v>
      </c>
      <c r="K33" s="4">
        <f t="shared" ref="K33:K52" si="6">(D33/H33)</f>
        <v>1.1749515387728349</v>
      </c>
      <c r="L33" s="14">
        <f t="shared" ref="L33:L52" si="7">(E33-I33)</f>
        <v>-2.0429438036599357E-3</v>
      </c>
    </row>
    <row r="34" spans="1:12" s="13" customFormat="1" ht="21" customHeight="1" x14ac:dyDescent="0.2">
      <c r="A34" s="1" t="s">
        <v>66</v>
      </c>
      <c r="B34" s="2" t="s">
        <v>67</v>
      </c>
      <c r="C34" s="3">
        <v>240897.06</v>
      </c>
      <c r="D34" s="3">
        <v>100946.45</v>
      </c>
      <c r="E34" s="4">
        <f t="shared" si="4"/>
        <v>0.4190439268955794</v>
      </c>
      <c r="F34" s="4">
        <f>(D34/D6)</f>
        <v>0.26539707493481107</v>
      </c>
      <c r="G34" s="3">
        <v>212816.42</v>
      </c>
      <c r="H34" s="3">
        <v>89591.66</v>
      </c>
      <c r="I34" s="4">
        <f t="shared" si="5"/>
        <v>0.42098095626267934</v>
      </c>
      <c r="J34" s="4">
        <f>(H34/H6)</f>
        <v>0.28297258918469681</v>
      </c>
      <c r="K34" s="4">
        <f t="shared" si="6"/>
        <v>1.1267393639095424</v>
      </c>
      <c r="L34" s="14">
        <f t="shared" si="7"/>
        <v>-1.9370293670999406E-3</v>
      </c>
    </row>
    <row r="35" spans="1:12" s="13" customFormat="1" ht="21" customHeight="1" x14ac:dyDescent="0.2">
      <c r="A35" s="1" t="s">
        <v>102</v>
      </c>
      <c r="B35" s="2">
        <v>703</v>
      </c>
      <c r="C35" s="3">
        <v>22901.439999999999</v>
      </c>
      <c r="D35" s="3">
        <v>11042.69</v>
      </c>
      <c r="E35" s="4">
        <f t="shared" si="4"/>
        <v>0.48218321642656536</v>
      </c>
      <c r="F35" s="4">
        <f>(D35/D7)</f>
        <v>0.296108621794614</v>
      </c>
      <c r="G35" s="3">
        <v>49226.8</v>
      </c>
      <c r="H35" s="3">
        <v>5780.21</v>
      </c>
      <c r="I35" s="4">
        <f t="shared" si="5"/>
        <v>0.11741998261109801</v>
      </c>
      <c r="J35" s="4">
        <f>(H35/H7)</f>
        <v>0.16659595722616855</v>
      </c>
      <c r="K35" s="4">
        <f t="shared" si="6"/>
        <v>1.9104305898920628</v>
      </c>
      <c r="L35" s="14">
        <f t="shared" si="7"/>
        <v>0.36476323381546738</v>
      </c>
    </row>
    <row r="36" spans="1:12" s="13" customFormat="1" ht="21" customHeight="1" x14ac:dyDescent="0.2">
      <c r="A36" s="1" t="s">
        <v>68</v>
      </c>
      <c r="B36" s="2" t="s">
        <v>69</v>
      </c>
      <c r="C36" s="3">
        <v>9501.0400000000009</v>
      </c>
      <c r="D36" s="3">
        <v>3374.48</v>
      </c>
      <c r="E36" s="4">
        <f t="shared" si="4"/>
        <v>0.35516953933464124</v>
      </c>
      <c r="F36" s="4">
        <f>(D36/D6)</f>
        <v>8.871804025064987E-3</v>
      </c>
      <c r="G36" s="3">
        <v>8131.65</v>
      </c>
      <c r="H36" s="3">
        <v>2357.4899999999998</v>
      </c>
      <c r="I36" s="4">
        <f t="shared" si="5"/>
        <v>0.28991533083691501</v>
      </c>
      <c r="J36" s="4">
        <f>(H36/H6)</f>
        <v>7.4460619356425672E-3</v>
      </c>
      <c r="K36" s="4">
        <f t="shared" si="6"/>
        <v>1.4313867715239514</v>
      </c>
      <c r="L36" s="4">
        <f t="shared" si="7"/>
        <v>6.5254208497726229E-2</v>
      </c>
    </row>
    <row r="37" spans="1:12" s="13" customFormat="1" ht="21" customHeight="1" x14ac:dyDescent="0.2">
      <c r="A37" s="1" t="s">
        <v>70</v>
      </c>
      <c r="B37" s="2" t="s">
        <v>71</v>
      </c>
      <c r="C37" s="3">
        <v>36618.11</v>
      </c>
      <c r="D37" s="3">
        <v>14175.37</v>
      </c>
      <c r="E37" s="4">
        <f t="shared" si="4"/>
        <v>0.38711364404115889</v>
      </c>
      <c r="F37" s="4">
        <f>(D37/D6)</f>
        <v>3.7268291595382239E-2</v>
      </c>
      <c r="G37" s="3">
        <v>26205.14</v>
      </c>
      <c r="H37" s="3">
        <v>9702.4699999999993</v>
      </c>
      <c r="I37" s="4">
        <f t="shared" si="5"/>
        <v>0.3702506454840539</v>
      </c>
      <c r="J37" s="4">
        <f>(H37/H6)</f>
        <v>3.0644962459528542E-2</v>
      </c>
      <c r="K37" s="4">
        <f t="shared" si="6"/>
        <v>1.4610063210708204</v>
      </c>
      <c r="L37" s="14">
        <f t="shared" si="7"/>
        <v>1.6862998557104991E-2</v>
      </c>
    </row>
    <row r="38" spans="1:12" s="13" customFormat="1" ht="21" customHeight="1" x14ac:dyDescent="0.2">
      <c r="A38" s="5" t="s">
        <v>72</v>
      </c>
      <c r="B38" s="6" t="s">
        <v>73</v>
      </c>
      <c r="C38" s="7">
        <f>SUM(C39:C41)</f>
        <v>97784.639999999985</v>
      </c>
      <c r="D38" s="7">
        <f>SUM(D39:D41)</f>
        <v>41054.399999999994</v>
      </c>
      <c r="E38" s="8">
        <f t="shared" si="4"/>
        <v>0.41984507996347892</v>
      </c>
      <c r="F38" s="8">
        <f>(D38/D6)</f>
        <v>0.10793562005601691</v>
      </c>
      <c r="G38" s="7">
        <f>SUM(G39:G41)</f>
        <v>77742.61</v>
      </c>
      <c r="H38" s="7">
        <f>SUM(H39:H41)</f>
        <v>31871.51</v>
      </c>
      <c r="I38" s="8">
        <f t="shared" si="5"/>
        <v>0.4099619243552538</v>
      </c>
      <c r="J38" s="8">
        <f>(H38/H6)</f>
        <v>0.10066521488636281</v>
      </c>
      <c r="K38" s="8">
        <f t="shared" si="6"/>
        <v>1.2881222132242871</v>
      </c>
      <c r="L38" s="15">
        <f t="shared" si="7"/>
        <v>9.8831556082251137E-3</v>
      </c>
    </row>
    <row r="39" spans="1:12" s="13" customFormat="1" ht="21" customHeight="1" x14ac:dyDescent="0.2">
      <c r="A39" s="1" t="s">
        <v>74</v>
      </c>
      <c r="B39" s="2" t="s">
        <v>75</v>
      </c>
      <c r="C39" s="3">
        <v>72876.62</v>
      </c>
      <c r="D39" s="3">
        <v>30156.92</v>
      </c>
      <c r="E39" s="4">
        <f t="shared" si="4"/>
        <v>0.4138078851626214</v>
      </c>
      <c r="F39" s="4">
        <f>(D39/D6)</f>
        <v>7.9285188900086165E-2</v>
      </c>
      <c r="G39" s="3">
        <v>56103.92</v>
      </c>
      <c r="H39" s="3">
        <v>21984.03</v>
      </c>
      <c r="I39" s="4">
        <f t="shared" si="5"/>
        <v>0.39184481226980217</v>
      </c>
      <c r="J39" s="4">
        <f>(H39/H6)</f>
        <v>6.9435903853260997E-2</v>
      </c>
      <c r="K39" s="4">
        <f t="shared" si="6"/>
        <v>1.3717648674969967</v>
      </c>
      <c r="L39" s="14">
        <f t="shared" si="7"/>
        <v>2.1963072892819235E-2</v>
      </c>
    </row>
    <row r="40" spans="1:12" s="13" customFormat="1" ht="21" customHeight="1" x14ac:dyDescent="0.2">
      <c r="A40" s="1" t="s">
        <v>76</v>
      </c>
      <c r="B40" s="2" t="s">
        <v>77</v>
      </c>
      <c r="C40" s="3">
        <v>243.79</v>
      </c>
      <c r="D40" s="3">
        <v>112.41</v>
      </c>
      <c r="E40" s="4">
        <f t="shared" si="4"/>
        <v>0.46109356413306535</v>
      </c>
      <c r="F40" s="4">
        <f>(D40/D6)</f>
        <v>2.9553575379245248E-4</v>
      </c>
      <c r="G40" s="3">
        <v>324.12</v>
      </c>
      <c r="H40" s="3">
        <v>138.21</v>
      </c>
      <c r="I40" s="4">
        <f t="shared" si="5"/>
        <v>0.42641614216956686</v>
      </c>
      <c r="J40" s="4">
        <f>(H40/H6)</f>
        <v>4.3653216773990958E-4</v>
      </c>
      <c r="K40" s="4">
        <f t="shared" si="6"/>
        <v>0.81332754504015625</v>
      </c>
      <c r="L40" s="14">
        <f t="shared" si="7"/>
        <v>3.4677421963498489E-2</v>
      </c>
    </row>
    <row r="41" spans="1:12" s="13" customFormat="1" ht="21" customHeight="1" x14ac:dyDescent="0.2">
      <c r="A41" s="1" t="s">
        <v>78</v>
      </c>
      <c r="B41" s="2" t="s">
        <v>79</v>
      </c>
      <c r="C41" s="3">
        <v>24664.23</v>
      </c>
      <c r="D41" s="3">
        <v>10785.07</v>
      </c>
      <c r="E41" s="4">
        <f t="shared" si="4"/>
        <v>0.43727576332202545</v>
      </c>
      <c r="F41" s="4">
        <f>(D41/D6)</f>
        <v>2.8354895402138293E-2</v>
      </c>
      <c r="G41" s="3">
        <v>21314.57</v>
      </c>
      <c r="H41" s="3">
        <v>9749.27</v>
      </c>
      <c r="I41" s="4">
        <f t="shared" si="5"/>
        <v>0.45739932825292751</v>
      </c>
      <c r="J41" s="4">
        <f>(H41/H6)</f>
        <v>3.07927788653619E-2</v>
      </c>
      <c r="K41" s="4">
        <f t="shared" si="6"/>
        <v>1.1062438521037985</v>
      </c>
      <c r="L41" s="14">
        <f t="shared" si="7"/>
        <v>-2.012356493090206E-2</v>
      </c>
    </row>
    <row r="42" spans="1:12" s="13" customFormat="1" ht="21" customHeight="1" x14ac:dyDescent="0.2">
      <c r="A42" s="5" t="s">
        <v>80</v>
      </c>
      <c r="B42" s="6" t="s">
        <v>81</v>
      </c>
      <c r="C42" s="7">
        <f>SUM(C43:C46)</f>
        <v>27545.08</v>
      </c>
      <c r="D42" s="7">
        <f>SUM(D43:D46)</f>
        <v>13212.869999999999</v>
      </c>
      <c r="E42" s="8">
        <f t="shared" si="4"/>
        <v>0.47968167091908964</v>
      </c>
      <c r="F42" s="8">
        <f>(D42/D6)</f>
        <v>3.473779463759169E-2</v>
      </c>
      <c r="G42" s="7">
        <f>SUM(G43:G46)</f>
        <v>33757.26</v>
      </c>
      <c r="H42" s="7">
        <f>SUM(H43:H46)</f>
        <v>4745.9399999999996</v>
      </c>
      <c r="I42" s="8">
        <f t="shared" si="5"/>
        <v>0.14059020192989594</v>
      </c>
      <c r="J42" s="8">
        <f>(H42/H6)</f>
        <v>1.4989910108990276E-2</v>
      </c>
      <c r="K42" s="8">
        <f t="shared" si="6"/>
        <v>2.7840364606379349</v>
      </c>
      <c r="L42" s="8">
        <f t="shared" si="7"/>
        <v>0.33909146898919373</v>
      </c>
    </row>
    <row r="43" spans="1:12" s="13" customFormat="1" ht="21" customHeight="1" x14ac:dyDescent="0.2">
      <c r="A43" s="1" t="s">
        <v>82</v>
      </c>
      <c r="B43" s="2" t="s">
        <v>83</v>
      </c>
      <c r="C43" s="3">
        <v>5000</v>
      </c>
      <c r="D43" s="3">
        <v>2003.34</v>
      </c>
      <c r="E43" s="4">
        <f t="shared" si="4"/>
        <v>0.40066799999999997</v>
      </c>
      <c r="F43" s="4">
        <f>(D43/D6)</f>
        <v>5.2669566497871344E-3</v>
      </c>
      <c r="G43" s="3">
        <v>7002.81</v>
      </c>
      <c r="H43" s="3">
        <v>2056.35</v>
      </c>
      <c r="I43" s="4">
        <f t="shared" si="5"/>
        <v>0.29364640765635508</v>
      </c>
      <c r="J43" s="4">
        <f>(H43/H6)</f>
        <v>6.4949202165687208E-3</v>
      </c>
      <c r="K43" s="4">
        <f t="shared" si="6"/>
        <v>0.97422131446495008</v>
      </c>
      <c r="L43" s="4">
        <f t="shared" si="7"/>
        <v>0.10702159234364489</v>
      </c>
    </row>
    <row r="44" spans="1:12" s="13" customFormat="1" ht="21" customHeight="1" x14ac:dyDescent="0.2">
      <c r="A44" s="1" t="s">
        <v>84</v>
      </c>
      <c r="B44" s="2" t="s">
        <v>85</v>
      </c>
      <c r="C44" s="3">
        <v>487</v>
      </c>
      <c r="D44" s="3">
        <v>207.11</v>
      </c>
      <c r="E44" s="4">
        <f t="shared" si="4"/>
        <v>0.42527720739219715</v>
      </c>
      <c r="F44" s="4">
        <f>(D44/D6)</f>
        <v>5.445103635615589E-4</v>
      </c>
      <c r="G44" s="3">
        <v>1971.34</v>
      </c>
      <c r="H44" s="3">
        <v>35.31</v>
      </c>
      <c r="I44" s="4">
        <f t="shared" si="5"/>
        <v>1.7911674292613148E-2</v>
      </c>
      <c r="J44" s="4">
        <f>(H44/H6)</f>
        <v>1.1152558311913903E-4</v>
      </c>
      <c r="K44" s="4">
        <f t="shared" si="6"/>
        <v>5.8654772019257999</v>
      </c>
      <c r="L44" s="4">
        <f t="shared" si="7"/>
        <v>0.40736553309958401</v>
      </c>
    </row>
    <row r="45" spans="1:12" s="13" customFormat="1" ht="21" customHeight="1" x14ac:dyDescent="0.2">
      <c r="A45" s="1" t="s">
        <v>86</v>
      </c>
      <c r="B45" s="2" t="s">
        <v>87</v>
      </c>
      <c r="C45" s="3">
        <v>21368.080000000002</v>
      </c>
      <c r="D45" s="3">
        <v>10726.92</v>
      </c>
      <c r="E45" s="4">
        <f t="shared" si="4"/>
        <v>0.50200673153601072</v>
      </c>
      <c r="F45" s="4">
        <f>(D45/D6)</f>
        <v>2.820201394957152E-2</v>
      </c>
      <c r="G45" s="3">
        <v>24183.61</v>
      </c>
      <c r="H45" s="3">
        <v>2427.4499999999998</v>
      </c>
      <c r="I45" s="4">
        <f t="shared" si="5"/>
        <v>0.10037583305387408</v>
      </c>
      <c r="J45" s="4">
        <f>(H45/H6)</f>
        <v>7.6670285115421699E-3</v>
      </c>
      <c r="K45" s="4">
        <f t="shared" si="6"/>
        <v>4.4190076005684977</v>
      </c>
      <c r="L45" s="14">
        <f t="shared" si="7"/>
        <v>0.40163089848213662</v>
      </c>
    </row>
    <row r="46" spans="1:12" s="13" customFormat="1" ht="21" customHeight="1" x14ac:dyDescent="0.2">
      <c r="A46" s="1" t="s">
        <v>88</v>
      </c>
      <c r="B46" s="2" t="s">
        <v>89</v>
      </c>
      <c r="C46" s="3">
        <v>690</v>
      </c>
      <c r="D46" s="3">
        <v>275.5</v>
      </c>
      <c r="E46" s="4">
        <f t="shared" si="4"/>
        <v>0.39927536231884059</v>
      </c>
      <c r="F46" s="4">
        <f>(D46/D6)</f>
        <v>7.2431367467147643E-4</v>
      </c>
      <c r="G46" s="3">
        <v>599.5</v>
      </c>
      <c r="H46" s="3">
        <v>226.83</v>
      </c>
      <c r="I46" s="4">
        <f t="shared" si="5"/>
        <v>0.37836530442035032</v>
      </c>
      <c r="J46" s="4">
        <f>(H46/H6)</f>
        <v>7.1643579776024661E-4</v>
      </c>
      <c r="K46" s="4">
        <f t="shared" si="6"/>
        <v>1.2145659745183617</v>
      </c>
      <c r="L46" s="14">
        <f t="shared" si="7"/>
        <v>2.0910057898490264E-2</v>
      </c>
    </row>
    <row r="47" spans="1:12" s="13" customFormat="1" ht="21" customHeight="1" x14ac:dyDescent="0.2">
      <c r="A47" s="5" t="s">
        <v>90</v>
      </c>
      <c r="B47" s="6" t="s">
        <v>91</v>
      </c>
      <c r="C47" s="7">
        <f>SUM(C48:C48)</f>
        <v>2195.0300000000002</v>
      </c>
      <c r="D47" s="7">
        <f>SUM(D48:D48)</f>
        <v>1897.16</v>
      </c>
      <c r="E47" s="8">
        <f t="shared" si="4"/>
        <v>0.86429798225992349</v>
      </c>
      <c r="F47" s="8">
        <f>(D47/D6)</f>
        <v>4.9878001126669267E-3</v>
      </c>
      <c r="G47" s="7">
        <f>SUM(G48:G48)</f>
        <v>2174.62</v>
      </c>
      <c r="H47" s="7">
        <f>SUM(H48:H48)</f>
        <v>1986.54</v>
      </c>
      <c r="I47" s="8">
        <f t="shared" si="5"/>
        <v>0.9135113261167469</v>
      </c>
      <c r="J47" s="8">
        <f>(H47/H6)</f>
        <v>6.274427411200636E-3</v>
      </c>
      <c r="K47" s="8">
        <f t="shared" si="6"/>
        <v>0.9550071984455385</v>
      </c>
      <c r="L47" s="15">
        <f t="shared" si="7"/>
        <v>-4.9213343856823411E-2</v>
      </c>
    </row>
    <row r="48" spans="1:12" s="13" customFormat="1" ht="21" customHeight="1" x14ac:dyDescent="0.2">
      <c r="A48" s="1" t="s">
        <v>92</v>
      </c>
      <c r="B48" s="2" t="s">
        <v>93</v>
      </c>
      <c r="C48" s="3">
        <v>2195.0300000000002</v>
      </c>
      <c r="D48" s="3">
        <v>1897.16</v>
      </c>
      <c r="E48" s="4">
        <f t="shared" si="4"/>
        <v>0.86429798225992349</v>
      </c>
      <c r="F48" s="4">
        <f>(D48/D6)</f>
        <v>4.9878001126669267E-3</v>
      </c>
      <c r="G48" s="3">
        <v>2174.62</v>
      </c>
      <c r="H48" s="3">
        <v>1986.54</v>
      </c>
      <c r="I48" s="4">
        <f t="shared" si="5"/>
        <v>0.9135113261167469</v>
      </c>
      <c r="J48" s="4">
        <f>(H48/H6)</f>
        <v>6.274427411200636E-3</v>
      </c>
      <c r="K48" s="4">
        <f t="shared" si="6"/>
        <v>0.9550071984455385</v>
      </c>
      <c r="L48" s="4">
        <f t="shared" si="7"/>
        <v>-4.9213343856823411E-2</v>
      </c>
    </row>
    <row r="49" spans="1:12" s="13" customFormat="1" ht="21" customHeight="1" x14ac:dyDescent="0.2">
      <c r="A49" s="5" t="s">
        <v>94</v>
      </c>
      <c r="B49" s="6" t="s">
        <v>95</v>
      </c>
      <c r="C49" s="7">
        <f>SUM(C50:C50)</f>
        <v>3367.83</v>
      </c>
      <c r="D49" s="7">
        <f>SUM(D50:D50)</f>
        <v>1248.28</v>
      </c>
      <c r="E49" s="8">
        <f t="shared" si="4"/>
        <v>0.3706481621697057</v>
      </c>
      <c r="F49" s="8">
        <f>(D49/D6)</f>
        <v>3.281837654515102E-3</v>
      </c>
      <c r="G49" s="7">
        <f>SUM(G50:G50)</f>
        <v>2364.4</v>
      </c>
      <c r="H49" s="7">
        <f>SUM(H50:H50)</f>
        <v>1128.07</v>
      </c>
      <c r="I49" s="8">
        <f t="shared" si="5"/>
        <v>0.47710624259854506</v>
      </c>
      <c r="J49" s="8">
        <f>(H49/H6)</f>
        <v>3.5629754899237373E-3</v>
      </c>
      <c r="K49" s="8">
        <f t="shared" si="6"/>
        <v>1.1065625360128362</v>
      </c>
      <c r="L49" s="15">
        <f t="shared" si="7"/>
        <v>-0.10645808042883936</v>
      </c>
    </row>
    <row r="50" spans="1:12" s="13" customFormat="1" ht="21" customHeight="1" x14ac:dyDescent="0.2">
      <c r="A50" s="1" t="s">
        <v>96</v>
      </c>
      <c r="B50" s="2" t="s">
        <v>97</v>
      </c>
      <c r="C50" s="3">
        <v>3367.83</v>
      </c>
      <c r="D50" s="3">
        <v>1248.28</v>
      </c>
      <c r="E50" s="4">
        <f t="shared" si="4"/>
        <v>0.3706481621697057</v>
      </c>
      <c r="F50" s="4">
        <f>(D50/D6)</f>
        <v>3.281837654515102E-3</v>
      </c>
      <c r="G50" s="3">
        <v>2364.4</v>
      </c>
      <c r="H50" s="3">
        <v>1128.07</v>
      </c>
      <c r="I50" s="4">
        <f t="shared" si="5"/>
        <v>0.47710624259854506</v>
      </c>
      <c r="J50" s="4">
        <f>(H50/H6)</f>
        <v>3.5629754899237373E-3</v>
      </c>
      <c r="K50" s="4">
        <f t="shared" si="6"/>
        <v>1.1065625360128362</v>
      </c>
      <c r="L50" s="4">
        <f t="shared" si="7"/>
        <v>-0.10645808042883936</v>
      </c>
    </row>
    <row r="51" spans="1:12" s="13" customFormat="1" ht="41.1" customHeight="1" x14ac:dyDescent="0.2">
      <c r="A51" s="5" t="s">
        <v>98</v>
      </c>
      <c r="B51" s="6" t="s">
        <v>99</v>
      </c>
      <c r="C51" s="7">
        <f>SUM(C52:C52)</f>
        <v>4.8</v>
      </c>
      <c r="D51" s="7">
        <f>SUM(D52:D52)</f>
        <v>1.74</v>
      </c>
      <c r="E51" s="8">
        <f t="shared" si="4"/>
        <v>0.36249999999999999</v>
      </c>
      <c r="F51" s="8">
        <f>(D51/D6)</f>
        <v>4.5746126821356407E-6</v>
      </c>
      <c r="G51" s="7">
        <f>SUM(G52:G52)</f>
        <v>4.8</v>
      </c>
      <c r="H51" s="7">
        <f>SUM(H52:H52)</f>
        <v>1.74</v>
      </c>
      <c r="I51" s="8">
        <f t="shared" si="5"/>
        <v>0.36249999999999999</v>
      </c>
      <c r="J51" s="8">
        <f>(H51/H6)</f>
        <v>5.4957381655990344E-6</v>
      </c>
      <c r="K51" s="8">
        <f t="shared" si="6"/>
        <v>1</v>
      </c>
      <c r="L51" s="8">
        <f t="shared" si="7"/>
        <v>0</v>
      </c>
    </row>
    <row r="52" spans="1:12" s="13" customFormat="1" ht="21" customHeight="1" x14ac:dyDescent="0.2">
      <c r="A52" s="1" t="s">
        <v>100</v>
      </c>
      <c r="B52" s="2" t="s">
        <v>101</v>
      </c>
      <c r="C52" s="3">
        <v>4.8</v>
      </c>
      <c r="D52" s="3">
        <v>1.74</v>
      </c>
      <c r="E52" s="4">
        <f t="shared" si="4"/>
        <v>0.36249999999999999</v>
      </c>
      <c r="F52" s="4">
        <f>(D52/D6)</f>
        <v>4.5746126821356407E-6</v>
      </c>
      <c r="G52" s="3">
        <v>4.8</v>
      </c>
      <c r="H52" s="3">
        <v>1.74</v>
      </c>
      <c r="I52" s="4">
        <f>(H52/G52)</f>
        <v>0.36249999999999999</v>
      </c>
      <c r="J52" s="4">
        <f>(H52/H6)</f>
        <v>5.4957381655990344E-6</v>
      </c>
      <c r="K52" s="4">
        <f t="shared" si="6"/>
        <v>1</v>
      </c>
      <c r="L52" s="4">
        <f t="shared" si="7"/>
        <v>0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2021-07-19T12:50:48Z</cp:lastPrinted>
  <dcterms:created xsi:type="dcterms:W3CDTF">2017-03-10T06:35:34Z</dcterms:created>
  <dcterms:modified xsi:type="dcterms:W3CDTF">2023-06-08T13:15:02Z</dcterms:modified>
</cp:coreProperties>
</file>