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июл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Таблица!$C$6:$L$54</definedName>
  </definedNames>
  <calcPr calcId="162913"/>
</workbook>
</file>

<file path=xl/calcChain.xml><?xml version="1.0" encoding="utf-8"?>
<calcChain xmlns="http://schemas.openxmlformats.org/spreadsheetml/2006/main">
  <c r="L13" i="1" l="1"/>
  <c r="K13" i="1"/>
  <c r="J13" i="1"/>
  <c r="I13" i="1"/>
  <c r="F13" i="1"/>
  <c r="E13" i="1"/>
  <c r="C44" i="1" l="1"/>
  <c r="D44" i="1"/>
  <c r="I37" i="1" l="1"/>
  <c r="K33" i="1"/>
  <c r="J33" i="1"/>
  <c r="I33" i="1"/>
  <c r="H32" i="1"/>
  <c r="G32" i="1"/>
  <c r="E33" i="1"/>
  <c r="D32" i="1"/>
  <c r="C32" i="1"/>
  <c r="E32" i="1" s="1"/>
  <c r="K32" i="1" l="1"/>
  <c r="I32" i="1"/>
  <c r="L32" i="1" s="1"/>
  <c r="L33" i="1"/>
  <c r="K37" i="1"/>
  <c r="E37" i="1" l="1"/>
  <c r="L37" i="1" s="1"/>
  <c r="H53" i="1"/>
  <c r="H51" i="1"/>
  <c r="H49" i="1"/>
  <c r="H44" i="1"/>
  <c r="H40" i="1"/>
  <c r="H34" i="1"/>
  <c r="H27" i="1"/>
  <c r="H21" i="1"/>
  <c r="H18" i="1"/>
  <c r="H16" i="1"/>
  <c r="H7" i="1"/>
  <c r="G53" i="1"/>
  <c r="G51" i="1"/>
  <c r="G49" i="1"/>
  <c r="G44" i="1"/>
  <c r="G40" i="1"/>
  <c r="G34" i="1"/>
  <c r="G27" i="1"/>
  <c r="G21" i="1"/>
  <c r="G18" i="1"/>
  <c r="G16" i="1"/>
  <c r="G7" i="1"/>
  <c r="D53" i="1"/>
  <c r="D51" i="1"/>
  <c r="D49" i="1"/>
  <c r="D40" i="1"/>
  <c r="D34" i="1"/>
  <c r="D27" i="1"/>
  <c r="D21" i="1"/>
  <c r="D18" i="1"/>
  <c r="D16" i="1"/>
  <c r="D7" i="1"/>
  <c r="C53" i="1"/>
  <c r="C51" i="1"/>
  <c r="C49" i="1"/>
  <c r="C40" i="1"/>
  <c r="C34" i="1"/>
  <c r="C27" i="1"/>
  <c r="C21" i="1"/>
  <c r="C18" i="1"/>
  <c r="C16" i="1"/>
  <c r="C7" i="1"/>
  <c r="E54" i="1"/>
  <c r="E52" i="1"/>
  <c r="E50" i="1"/>
  <c r="E48" i="1"/>
  <c r="E47" i="1"/>
  <c r="E46" i="1"/>
  <c r="E45" i="1"/>
  <c r="E43" i="1"/>
  <c r="E42" i="1"/>
  <c r="E41" i="1"/>
  <c r="E39" i="1"/>
  <c r="E38" i="1"/>
  <c r="E36" i="1"/>
  <c r="E35" i="1"/>
  <c r="E31" i="1"/>
  <c r="E30" i="1"/>
  <c r="E29" i="1"/>
  <c r="E28" i="1"/>
  <c r="E26" i="1"/>
  <c r="E25" i="1"/>
  <c r="E24" i="1"/>
  <c r="E23" i="1"/>
  <c r="E22" i="1"/>
  <c r="E20" i="1"/>
  <c r="E19" i="1"/>
  <c r="E17" i="1"/>
  <c r="E15" i="1"/>
  <c r="E14" i="1"/>
  <c r="E12" i="1"/>
  <c r="E11" i="1"/>
  <c r="E10" i="1"/>
  <c r="E9" i="1"/>
  <c r="E8" i="1"/>
  <c r="I54" i="1"/>
  <c r="I52" i="1"/>
  <c r="I50" i="1"/>
  <c r="I48" i="1"/>
  <c r="I47" i="1"/>
  <c r="I46" i="1"/>
  <c r="I45" i="1"/>
  <c r="I43" i="1"/>
  <c r="I42" i="1"/>
  <c r="I41" i="1"/>
  <c r="I39" i="1"/>
  <c r="I38" i="1"/>
  <c r="I36" i="1"/>
  <c r="I35" i="1"/>
  <c r="I31" i="1"/>
  <c r="I30" i="1"/>
  <c r="I29" i="1"/>
  <c r="I28" i="1"/>
  <c r="I26" i="1"/>
  <c r="I25" i="1"/>
  <c r="I24" i="1"/>
  <c r="I23" i="1"/>
  <c r="I22" i="1"/>
  <c r="I20" i="1"/>
  <c r="I19" i="1"/>
  <c r="I17" i="1"/>
  <c r="I15" i="1"/>
  <c r="I14" i="1"/>
  <c r="I12" i="1"/>
  <c r="I11" i="1"/>
  <c r="I10" i="1"/>
  <c r="I9" i="1"/>
  <c r="I8" i="1"/>
  <c r="K54" i="1"/>
  <c r="K52" i="1"/>
  <c r="K50" i="1"/>
  <c r="K48" i="1"/>
  <c r="K47" i="1"/>
  <c r="K46" i="1"/>
  <c r="K45" i="1"/>
  <c r="K43" i="1"/>
  <c r="K42" i="1"/>
  <c r="K41" i="1"/>
  <c r="K39" i="1"/>
  <c r="K38" i="1"/>
  <c r="K36" i="1"/>
  <c r="K35" i="1"/>
  <c r="K31" i="1"/>
  <c r="K30" i="1"/>
  <c r="K29" i="1"/>
  <c r="K28" i="1"/>
  <c r="K26" i="1"/>
  <c r="K25" i="1"/>
  <c r="K24" i="1"/>
  <c r="K23" i="1"/>
  <c r="K22" i="1"/>
  <c r="K20" i="1"/>
  <c r="K19" i="1"/>
  <c r="K17" i="1"/>
  <c r="K15" i="1"/>
  <c r="K14" i="1"/>
  <c r="K12" i="1"/>
  <c r="K11" i="1"/>
  <c r="K10" i="1"/>
  <c r="K9" i="1"/>
  <c r="K8" i="1"/>
  <c r="G6" i="1" l="1"/>
  <c r="H6" i="1"/>
  <c r="L39" i="1"/>
  <c r="C6" i="1"/>
  <c r="F37" i="1"/>
  <c r="D6" i="1"/>
  <c r="L9" i="1"/>
  <c r="J37" i="1"/>
  <c r="J32" i="1"/>
  <c r="L43" i="1"/>
  <c r="L22" i="1"/>
  <c r="K53" i="1"/>
  <c r="L17" i="1"/>
  <c r="L25" i="1"/>
  <c r="L30" i="1"/>
  <c r="L11" i="1"/>
  <c r="L29" i="1"/>
  <c r="L42" i="1"/>
  <c r="L47" i="1"/>
  <c r="L54" i="1"/>
  <c r="L20" i="1"/>
  <c r="L14" i="1"/>
  <c r="L15" i="1"/>
  <c r="L10" i="1"/>
  <c r="L48" i="1"/>
  <c r="L52" i="1"/>
  <c r="L50" i="1"/>
  <c r="L46" i="1"/>
  <c r="L45" i="1"/>
  <c r="L41" i="1"/>
  <c r="J53" i="1"/>
  <c r="L38" i="1"/>
  <c r="L35" i="1"/>
  <c r="L31" i="1"/>
  <c r="L28" i="1"/>
  <c r="L26" i="1"/>
  <c r="L24" i="1"/>
  <c r="E53" i="1"/>
  <c r="K16" i="1"/>
  <c r="K7" i="1"/>
  <c r="E27" i="1"/>
  <c r="E16" i="1"/>
  <c r="I53" i="1"/>
  <c r="I51" i="1"/>
  <c r="K51" i="1"/>
  <c r="E51" i="1"/>
  <c r="I49" i="1"/>
  <c r="K49" i="1"/>
  <c r="E49" i="1"/>
  <c r="I44" i="1"/>
  <c r="K44" i="1"/>
  <c r="E44" i="1"/>
  <c r="I40" i="1"/>
  <c r="K40" i="1"/>
  <c r="E40" i="1"/>
  <c r="I34" i="1"/>
  <c r="K34" i="1"/>
  <c r="E34" i="1"/>
  <c r="I27" i="1"/>
  <c r="K27" i="1"/>
  <c r="I21" i="1"/>
  <c r="K21" i="1"/>
  <c r="E21" i="1"/>
  <c r="I18" i="1"/>
  <c r="K18" i="1"/>
  <c r="E18" i="1"/>
  <c r="I16" i="1"/>
  <c r="I7" i="1"/>
  <c r="E7" i="1"/>
  <c r="L36" i="1"/>
  <c r="L23" i="1"/>
  <c r="L19" i="1"/>
  <c r="L12" i="1"/>
  <c r="L8" i="1"/>
  <c r="F28" i="1" l="1"/>
  <c r="F32" i="1"/>
  <c r="F33" i="1"/>
  <c r="F47" i="1"/>
  <c r="L16" i="1"/>
  <c r="F17" i="1"/>
  <c r="F27" i="1"/>
  <c r="J24" i="1"/>
  <c r="J26" i="1"/>
  <c r="J41" i="1"/>
  <c r="J47" i="1"/>
  <c r="J19" i="1"/>
  <c r="J51" i="1"/>
  <c r="J38" i="1"/>
  <c r="J25" i="1"/>
  <c r="J50" i="1"/>
  <c r="J52" i="1"/>
  <c r="J40" i="1"/>
  <c r="J45" i="1"/>
  <c r="J54" i="1"/>
  <c r="J8" i="1"/>
  <c r="J9" i="1"/>
  <c r="J29" i="1"/>
  <c r="J31" i="1"/>
  <c r="J20" i="1"/>
  <c r="J18" i="1"/>
  <c r="J7" i="1"/>
  <c r="J15" i="1"/>
  <c r="J49" i="1"/>
  <c r="J30" i="1"/>
  <c r="J42" i="1"/>
  <c r="J23" i="1"/>
  <c r="J34" i="1"/>
  <c r="J12" i="1"/>
  <c r="J35" i="1"/>
  <c r="J28" i="1"/>
  <c r="J10" i="1"/>
  <c r="J22" i="1"/>
  <c r="J48" i="1"/>
  <c r="I6" i="1"/>
  <c r="J36" i="1"/>
  <c r="J21" i="1"/>
  <c r="J46" i="1"/>
  <c r="J27" i="1"/>
  <c r="J43" i="1"/>
  <c r="J16" i="1"/>
  <c r="J44" i="1"/>
  <c r="J17" i="1"/>
  <c r="J39" i="1"/>
  <c r="J14" i="1"/>
  <c r="J11" i="1"/>
  <c r="L53" i="1"/>
  <c r="F22" i="1"/>
  <c r="F45" i="1"/>
  <c r="F15" i="1"/>
  <c r="F35" i="1"/>
  <c r="F46" i="1"/>
  <c r="F52" i="1"/>
  <c r="F41" i="1"/>
  <c r="F16" i="1"/>
  <c r="F34" i="1"/>
  <c r="K6" i="1"/>
  <c r="F11" i="1"/>
  <c r="F20" i="1"/>
  <c r="F31" i="1"/>
  <c r="F9" i="1"/>
  <c r="F40" i="1"/>
  <c r="F10" i="1"/>
  <c r="F26" i="1"/>
  <c r="F50" i="1"/>
  <c r="F19" i="1"/>
  <c r="F43" i="1"/>
  <c r="F44" i="1"/>
  <c r="F25" i="1"/>
  <c r="F14" i="1"/>
  <c r="F49" i="1"/>
  <c r="F30" i="1"/>
  <c r="F54" i="1"/>
  <c r="F38" i="1"/>
  <c r="F8" i="1"/>
  <c r="F51" i="1"/>
  <c r="E6" i="1"/>
  <c r="F48" i="1"/>
  <c r="F29" i="1"/>
  <c r="F18" i="1"/>
  <c r="F53" i="1"/>
  <c r="F36" i="1"/>
  <c r="F21" i="1"/>
  <c r="F7" i="1"/>
  <c r="F42" i="1"/>
  <c r="F23" i="1"/>
  <c r="F12" i="1"/>
  <c r="F39" i="1"/>
  <c r="F24" i="1"/>
  <c r="L27" i="1"/>
  <c r="L51" i="1"/>
  <c r="L49" i="1"/>
  <c r="L44" i="1"/>
  <c r="L40" i="1"/>
  <c r="L34" i="1"/>
  <c r="L21" i="1"/>
  <c r="L18" i="1"/>
  <c r="L7" i="1"/>
  <c r="L6" i="1" l="1"/>
</calcChain>
</file>

<file path=xl/sharedStrings.xml><?xml version="1.0" encoding="utf-8"?>
<sst xmlns="http://schemas.openxmlformats.org/spreadsheetml/2006/main" count="109" uniqueCount="109">
  <si>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</si>
  <si>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</si>
  <si>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</si>
  <si>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</si>
  <si>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</si>
  <si>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</si>
  <si>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</si>
  <si>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</si>
  <si>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</si>
  <si>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</si>
  <si>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</si>
  <si>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</si>
  <si>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</si>
  <si>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</si>
  <si>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</si>
  <si>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</si>
  <si>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</si>
  <si>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</si>
  <si>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</si>
  <si>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</si>
  <si>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</si>
  <si>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</si>
  <si>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</si>
  <si>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</si>
  <si>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</si>
  <si>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</si>
  <si>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</si>
  <si>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</si>
  <si>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</si>
  <si>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</si>
  <si>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</si>
  <si>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</si>
  <si>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</si>
  <si>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</si>
  <si>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</si>
  <si>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</si>
  <si>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</si>
  <si>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</si>
  <si>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</si>
  <si>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</si>
  <si>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</si>
  <si>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</si>
  <si>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</si>
  <si>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</si>
  <si>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</si>
  <si>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</si>
  <si>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</si>
  <si>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</si>
  <si>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</si>
  <si>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</si>
  <si>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</si>
  <si>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</si>
  <si>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</si>
  <si>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</si>
  <si>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</si>
  <si>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</si>
  <si>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</si>
  <si>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</si>
  <si>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</si>
  <si>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</si>
  <si>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</si>
  <si>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</si>
  <si>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</si>
  <si>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</si>
  <si>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</si>
  <si>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</si>
  <si>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</si>
  <si>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</si>
  <si>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</si>
  <si>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</si>
  <si>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</si>
  <si>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</si>
  <si>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</si>
  <si>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</si>
  <si>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</si>
  <si>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</si>
  <si>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</si>
  <si>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</si>
  <si>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</si>
  <si>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</si>
  <si>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</si>
  <si>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</si>
  <si>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</si>
  <si>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</si>
  <si>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</si>
  <si>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</si>
  <si>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</si>
  <si>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</si>
  <si>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</si>
  <si>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</si>
  <si>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</si>
  <si>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</si>
  <si>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</si>
  <si>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</si>
  <si>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</si>
  <si>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</si>
  <si>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</si>
  <si>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</si>
  <si>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</si>
  <si>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</si>
  <si>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</si>
  <si>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</si>
  <si>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</si>
  <si>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</si>
  <si>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</si>
  <si>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Анализ исполнения расходов бюджета Тоншаевского муниципального округа</t>
  </si>
  <si>
    <t>Информация об исполнении за январь-июль месяц 2023 года, 2022 года в разрезе разделов, подразделов классификации расходов</t>
  </si>
  <si>
    <t>за январь-июль месяц 2023 года</t>
  </si>
  <si>
    <t>Обеспечение проведения выборов и референдумов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</si>
</sst>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4"/>
  <sheetViews>
    <sheetView tabSelected="1" topLeftCell="A4" workbookViewId="0">
      <selection activeCell="L13" sqref="L13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8" t="s">
        <v>105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 ht="12.75" customHeight="1" x14ac:dyDescent="0.2">
      <c r="A2" s="20" t="s">
        <v>106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4" spans="1:15" s="13" customFormat="1" ht="20.100000000000001" customHeight="1" x14ac:dyDescent="0.2">
      <c r="A4" s="21" t="s">
        <v>0</v>
      </c>
      <c r="B4" s="22" t="s">
        <v>1</v>
      </c>
      <c r="C4" s="24" t="s">
        <v>107</v>
      </c>
      <c r="D4" s="24"/>
      <c r="E4" s="24"/>
      <c r="F4" s="24"/>
      <c r="G4" s="24" t="s">
        <v>2</v>
      </c>
      <c r="H4" s="24"/>
      <c r="I4" s="24"/>
      <c r="J4" s="24"/>
      <c r="K4" s="24"/>
      <c r="L4" s="24"/>
    </row>
    <row r="5" spans="1:15" s="13" customFormat="1" ht="83.1" customHeight="1" x14ac:dyDescent="0.2">
      <c r="A5" s="21"/>
      <c r="B5" s="22"/>
      <c r="C5" s="23" t="s">
        <v>3</v>
      </c>
      <c r="D5" s="23" t="s">
        <v>4</v>
      </c>
      <c r="E5" s="24" t="s">
        <v>5</v>
      </c>
      <c r="F5" s="24" t="s">
        <v>6</v>
      </c>
      <c r="G5" s="23" t="s">
        <v>7</v>
      </c>
      <c r="H5" s="23" t="s">
        <v>8</v>
      </c>
      <c r="I5" s="24" t="s">
        <v>9</v>
      </c>
      <c r="J5" s="24" t="s">
        <v>10</v>
      </c>
      <c r="K5" s="24" t="s">
        <v>11</v>
      </c>
      <c r="L5" s="24" t="s">
        <v>12</v>
      </c>
    </row>
    <row r="6" spans="1:15" s="13" customFormat="1" ht="21" customHeight="1" x14ac:dyDescent="0.2">
      <c r="A6" s="1" t="s">
        <v>13</v>
      </c>
      <c r="B6" s="2"/>
      <c r="C6" s="3">
        <f>(C7+C16+C18+C21+C27+C32+C34+C40+C44+C49+C53+C51)</f>
        <v>1090925.3900000001</v>
      </c>
      <c r="D6" s="3">
        <f>(D7+D16+D18+D21+D27+D32+D34+D40+D44+D49+D53+D51)</f>
        <v>555769.04999999993</v>
      </c>
      <c r="E6" s="4">
        <f t="shared" ref="E6:E34" si="0">(D6/C6)</f>
        <v>0.50944735093203752</v>
      </c>
      <c r="F6" s="4">
        <v>1</v>
      </c>
      <c r="G6" s="3">
        <f>(G7+G16+G18+G21+G27+G32+G34+G40+G44+G49+G53+G51)</f>
        <v>1231789.5800000003</v>
      </c>
      <c r="H6" s="3">
        <f>(H7+H16+H18+H21+H27+H32+H34+H40+H44+H49+H53+H51)</f>
        <v>567105.48</v>
      </c>
      <c r="I6" s="4">
        <f t="shared" ref="I6:I34" si="1">(H6/G6)</f>
        <v>0.46039152238972492</v>
      </c>
      <c r="J6" s="4">
        <v>1</v>
      </c>
      <c r="K6" s="4">
        <f t="shared" ref="K6:K34" si="2">(D6/H6)</f>
        <v>0.98001001506809626</v>
      </c>
      <c r="L6" s="14">
        <f t="shared" ref="L6:L34" si="3">(E6-I6)</f>
        <v>4.9055828542312607E-2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106674.70000000001</v>
      </c>
      <c r="D7" s="7">
        <f>SUM(D8:D15)</f>
        <v>53517.95</v>
      </c>
      <c r="E7" s="8">
        <f t="shared" si="0"/>
        <v>0.50169299749612595</v>
      </c>
      <c r="F7" s="8">
        <f>(D7/D6)</f>
        <v>9.6295304677365537E-2</v>
      </c>
      <c r="G7" s="7">
        <f>SUM(G8:G15)</f>
        <v>93616.29</v>
      </c>
      <c r="H7" s="7">
        <f>SUM(H8:H15)</f>
        <v>50419.130000000005</v>
      </c>
      <c r="I7" s="8">
        <f t="shared" si="1"/>
        <v>0.53857218652864802</v>
      </c>
      <c r="J7" s="8">
        <f>(H7/H6)</f>
        <v>8.8906088511082643E-2</v>
      </c>
      <c r="K7" s="8">
        <f t="shared" si="2"/>
        <v>1.0614611953835775</v>
      </c>
      <c r="L7" s="15">
        <f t="shared" si="3"/>
        <v>-3.6879189032522075E-2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2096.3000000000002</v>
      </c>
      <c r="D8" s="3">
        <v>1451.09</v>
      </c>
      <c r="E8" s="4">
        <f t="shared" ref="E8:E15" si="4">(D8/C8)</f>
        <v>0.69221485474407274</v>
      </c>
      <c r="F8" s="4">
        <f>(D8/D6)</f>
        <v>2.6109586347062689E-3</v>
      </c>
      <c r="G8" s="3">
        <v>1961.87</v>
      </c>
      <c r="H8" s="3">
        <v>1426.76</v>
      </c>
      <c r="I8" s="4">
        <f t="shared" ref="I8:I15" si="5">(H8/G8)</f>
        <v>0.72724492448531253</v>
      </c>
      <c r="J8" s="4">
        <f>(H8/H6)</f>
        <v>2.515863539177932E-3</v>
      </c>
      <c r="K8" s="4">
        <f t="shared" ref="K8:K15" si="6">(D8/H8)</f>
        <v>1.017052622725616</v>
      </c>
      <c r="L8" s="14">
        <f t="shared" si="3"/>
        <v>-3.5030069741239789E-2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2069.6</v>
      </c>
      <c r="D9" s="3">
        <v>930.35</v>
      </c>
      <c r="E9" s="4">
        <f t="shared" si="4"/>
        <v>0.44953131039814459</v>
      </c>
      <c r="F9" s="4">
        <f>(D9/D6)</f>
        <v>1.6739867036496547E-3</v>
      </c>
      <c r="G9" s="3">
        <v>1720.62</v>
      </c>
      <c r="H9" s="3">
        <v>810.12</v>
      </c>
      <c r="I9" s="4">
        <f t="shared" si="5"/>
        <v>0.47083028210761241</v>
      </c>
      <c r="J9" s="4">
        <f>(H9/H6)</f>
        <v>1.4285173192119392E-3</v>
      </c>
      <c r="K9" s="4">
        <f t="shared" si="6"/>
        <v>1.1484101120821606</v>
      </c>
      <c r="L9" s="14">
        <f t="shared" si="3"/>
        <v>-2.1298971709467818E-2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53705.120000000003</v>
      </c>
      <c r="D10" s="3">
        <v>25807.8</v>
      </c>
      <c r="E10" s="4">
        <f t="shared" si="4"/>
        <v>0.48054636131527123</v>
      </c>
      <c r="F10" s="4">
        <f>(D10/D6)</f>
        <v>4.6436195034610155E-2</v>
      </c>
      <c r="G10" s="3">
        <v>45725.99</v>
      </c>
      <c r="H10" s="3">
        <v>23214.38</v>
      </c>
      <c r="I10" s="4">
        <f t="shared" si="5"/>
        <v>0.50768457938253497</v>
      </c>
      <c r="J10" s="4">
        <f>(H10/H6)</f>
        <v>4.093485395344796E-2</v>
      </c>
      <c r="K10" s="4">
        <f t="shared" si="6"/>
        <v>1.1117161001069165</v>
      </c>
      <c r="L10" s="14">
        <f t="shared" si="3"/>
        <v>-2.7138218067263742E-2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2.1</v>
      </c>
      <c r="D11" s="3"/>
      <c r="E11" s="4">
        <f t="shared" si="4"/>
        <v>0</v>
      </c>
      <c r="F11" s="4">
        <f>(D11/D6)</f>
        <v>0</v>
      </c>
      <c r="G11" s="3">
        <v>93.4</v>
      </c>
      <c r="H11" s="3"/>
      <c r="I11" s="4">
        <f t="shared" si="5"/>
        <v>0</v>
      </c>
      <c r="J11" s="4">
        <f>(H11/H6)</f>
        <v>0</v>
      </c>
      <c r="K11" s="4" t="e">
        <f t="shared" si="6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10773.28</v>
      </c>
      <c r="D12" s="3">
        <v>6551.12</v>
      </c>
      <c r="E12" s="4">
        <f t="shared" si="4"/>
        <v>0.60808964400813859</v>
      </c>
      <c r="F12" s="4">
        <f>(D12/D6)</f>
        <v>1.1787486186933224E-2</v>
      </c>
      <c r="G12" s="3">
        <v>9214.67</v>
      </c>
      <c r="H12" s="3">
        <v>5670.33</v>
      </c>
      <c r="I12" s="4">
        <f t="shared" si="5"/>
        <v>0.61535898735386074</v>
      </c>
      <c r="J12" s="4">
        <f>(H12/H6)</f>
        <v>9.9987219308831227E-3</v>
      </c>
      <c r="K12" s="4">
        <f t="shared" si="6"/>
        <v>1.1553331111240439</v>
      </c>
      <c r="L12" s="14">
        <f t="shared" si="3"/>
        <v>-7.2693433457221568E-3</v>
      </c>
    </row>
    <row r="13" spans="1:15" s="13" customFormat="1" ht="23.25" customHeight="1" x14ac:dyDescent="0.2">
      <c r="A13" s="1" t="s">
        <v>108</v>
      </c>
      <c r="B13" s="2">
        <v>107</v>
      </c>
      <c r="C13" s="3">
        <v>400</v>
      </c>
      <c r="D13" s="3"/>
      <c r="E13" s="4">
        <f t="shared" si="4"/>
        <v>0</v>
      </c>
      <c r="F13" s="4">
        <f>(D13/D7)</f>
        <v>0</v>
      </c>
      <c r="G13" s="3"/>
      <c r="H13" s="3"/>
      <c r="I13" s="4" t="e">
        <f t="shared" si="5"/>
        <v>#DIV/0!</v>
      </c>
      <c r="J13" s="4">
        <f>(H13/H7)</f>
        <v>0</v>
      </c>
      <c r="K13" s="4" t="e">
        <f t="shared" si="6"/>
        <v>#DIV/0!</v>
      </c>
      <c r="L13" s="14" t="e">
        <f t="shared" si="3"/>
        <v>#DIV/0!</v>
      </c>
    </row>
    <row r="14" spans="1:15" s="13" customFormat="1" ht="21" customHeight="1" x14ac:dyDescent="0.2">
      <c r="A14" s="1" t="s">
        <v>26</v>
      </c>
      <c r="B14" s="2" t="s">
        <v>27</v>
      </c>
      <c r="C14" s="3">
        <v>1596.44</v>
      </c>
      <c r="D14" s="3"/>
      <c r="E14" s="4">
        <f t="shared" si="4"/>
        <v>0</v>
      </c>
      <c r="F14" s="4">
        <f>(D14/D6)</f>
        <v>0</v>
      </c>
      <c r="G14" s="3">
        <v>2945.38</v>
      </c>
      <c r="H14" s="3"/>
      <c r="I14" s="4">
        <f t="shared" si="5"/>
        <v>0</v>
      </c>
      <c r="J14" s="4">
        <f>(H14/H6)</f>
        <v>0</v>
      </c>
      <c r="K14" s="4" t="e">
        <f t="shared" si="6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36031.86</v>
      </c>
      <c r="D15" s="3">
        <v>18777.59</v>
      </c>
      <c r="E15" s="4">
        <f t="shared" si="4"/>
        <v>0.52113851463676863</v>
      </c>
      <c r="F15" s="4">
        <f>(D15/D6)</f>
        <v>3.3786678117466246E-2</v>
      </c>
      <c r="G15" s="3">
        <v>31954.36</v>
      </c>
      <c r="H15" s="3">
        <v>19297.54</v>
      </c>
      <c r="I15" s="4">
        <f t="shared" si="5"/>
        <v>0.60390945085428094</v>
      </c>
      <c r="J15" s="4">
        <f>(H15/H6)</f>
        <v>3.4028131768361683E-2</v>
      </c>
      <c r="K15" s="4">
        <f t="shared" si="6"/>
        <v>0.97305615119854649</v>
      </c>
      <c r="L15" s="14">
        <f t="shared" si="3"/>
        <v>-8.2770936217512303E-2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596.20000000000005</v>
      </c>
      <c r="D16" s="7">
        <f>SUM(D17:D17)</f>
        <v>251.85</v>
      </c>
      <c r="E16" s="8">
        <f t="shared" si="0"/>
        <v>0.42242536061724251</v>
      </c>
      <c r="F16" s="8">
        <f>(D16/D6)</f>
        <v>4.5315585673581506E-4</v>
      </c>
      <c r="G16" s="7">
        <f>SUM(G17:G17)</f>
        <v>481</v>
      </c>
      <c r="H16" s="7">
        <f>SUM(H17:H17)</f>
        <v>267.35000000000002</v>
      </c>
      <c r="I16" s="8">
        <f t="shared" si="1"/>
        <v>0.55582120582120587</v>
      </c>
      <c r="J16" s="8">
        <f>(H16/H6)</f>
        <v>4.7142905408002766E-4</v>
      </c>
      <c r="K16" s="8">
        <f t="shared" si="2"/>
        <v>0.94202356461567227</v>
      </c>
      <c r="L16" s="8">
        <f t="shared" si="3"/>
        <v>-0.13339584520396336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596.20000000000005</v>
      </c>
      <c r="D17" s="3">
        <v>251.85</v>
      </c>
      <c r="E17" s="4">
        <f t="shared" si="0"/>
        <v>0.42242536061724251</v>
      </c>
      <c r="F17" s="4">
        <f>(D17/D6)</f>
        <v>4.5315585673581506E-4</v>
      </c>
      <c r="G17" s="3">
        <v>481</v>
      </c>
      <c r="H17" s="3">
        <v>267.35000000000002</v>
      </c>
      <c r="I17" s="4">
        <f t="shared" si="1"/>
        <v>0.55582120582120587</v>
      </c>
      <c r="J17" s="4">
        <f>(H17/H6)</f>
        <v>4.7142905408002766E-4</v>
      </c>
      <c r="K17" s="4">
        <f t="shared" si="2"/>
        <v>0.94202356461567227</v>
      </c>
      <c r="L17" s="4">
        <f t="shared" si="3"/>
        <v>-0.13339584520396336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SUM(C19:C20)</f>
        <v>17580.22</v>
      </c>
      <c r="D18" s="7">
        <f>SUM(D19:D20)</f>
        <v>10139.74</v>
      </c>
      <c r="E18" s="8">
        <f t="shared" si="0"/>
        <v>0.57676980151556689</v>
      </c>
      <c r="F18" s="8">
        <f>(D18/D6)</f>
        <v>1.8244520813096736E-2</v>
      </c>
      <c r="G18" s="7">
        <f>SUM(G19:G20)</f>
        <v>16914.78</v>
      </c>
      <c r="H18" s="7">
        <f>SUM(H19:H20)</f>
        <v>11378.54</v>
      </c>
      <c r="I18" s="8">
        <f t="shared" si="1"/>
        <v>0.67269807824872696</v>
      </c>
      <c r="J18" s="8">
        <f>(H18/H6)</f>
        <v>2.0064239195854712E-2</v>
      </c>
      <c r="K18" s="8">
        <f t="shared" si="2"/>
        <v>0.89112838729749155</v>
      </c>
      <c r="L18" s="15">
        <f t="shared" si="3"/>
        <v>-9.5928276733160067E-2</v>
      </c>
    </row>
    <row r="19" spans="1:12" s="13" customFormat="1" ht="41.1" customHeight="1" x14ac:dyDescent="0.2">
      <c r="A19" s="1" t="s">
        <v>36</v>
      </c>
      <c r="B19" s="2" t="s">
        <v>37</v>
      </c>
      <c r="C19" s="3">
        <v>6140.27</v>
      </c>
      <c r="D19" s="3">
        <v>3909.61</v>
      </c>
      <c r="E19" s="4">
        <f t="shared" si="0"/>
        <v>0.63671630074898988</v>
      </c>
      <c r="F19" s="4">
        <f>(D19/D6)</f>
        <v>7.0345946756121104E-3</v>
      </c>
      <c r="G19" s="3">
        <v>5339.75</v>
      </c>
      <c r="H19" s="3">
        <v>3230.55</v>
      </c>
      <c r="I19" s="4">
        <f t="shared" si="1"/>
        <v>0.60500023409335646</v>
      </c>
      <c r="J19" s="4">
        <f>(H19/H6)</f>
        <v>5.6965593067448408E-3</v>
      </c>
      <c r="K19" s="4">
        <f t="shared" si="2"/>
        <v>1.2101995016328488</v>
      </c>
      <c r="L19" s="14">
        <f t="shared" si="3"/>
        <v>3.1716066655633424E-2</v>
      </c>
    </row>
    <row r="20" spans="1:12" s="13" customFormat="1" ht="21" customHeight="1" x14ac:dyDescent="0.2">
      <c r="A20" s="1" t="s">
        <v>38</v>
      </c>
      <c r="B20" s="2" t="s">
        <v>39</v>
      </c>
      <c r="C20" s="3">
        <v>11439.95</v>
      </c>
      <c r="D20" s="3">
        <v>6230.13</v>
      </c>
      <c r="E20" s="4">
        <f t="shared" si="0"/>
        <v>0.54459416343602896</v>
      </c>
      <c r="F20" s="4">
        <f>(D20/D6)</f>
        <v>1.1209926137484628E-2</v>
      </c>
      <c r="G20" s="3">
        <v>11575.03</v>
      </c>
      <c r="H20" s="3">
        <v>8147.99</v>
      </c>
      <c r="I20" s="4">
        <f t="shared" si="1"/>
        <v>0.7039281971623399</v>
      </c>
      <c r="J20" s="4">
        <f>(H20/H6)</f>
        <v>1.436767988910987E-2</v>
      </c>
      <c r="K20" s="4">
        <f t="shared" si="2"/>
        <v>0.76462170424853249</v>
      </c>
      <c r="L20" s="4">
        <f t="shared" si="3"/>
        <v>-0.15933403372631094</v>
      </c>
    </row>
    <row r="21" spans="1:12" s="13" customFormat="1" ht="21" customHeight="1" x14ac:dyDescent="0.2">
      <c r="A21" s="5" t="s">
        <v>40</v>
      </c>
      <c r="B21" s="6" t="s">
        <v>41</v>
      </c>
      <c r="C21" s="7">
        <f>SUM(C22:C26)</f>
        <v>72692.47</v>
      </c>
      <c r="D21" s="7">
        <f>SUM(D22:D26)</f>
        <v>29769.120000000003</v>
      </c>
      <c r="E21" s="8">
        <f t="shared" si="0"/>
        <v>0.40952137133323441</v>
      </c>
      <c r="F21" s="8">
        <f>(D21/D6)</f>
        <v>5.3563831955018015E-2</v>
      </c>
      <c r="G21" s="7">
        <f>SUM(G22:G26)</f>
        <v>66149.650000000009</v>
      </c>
      <c r="H21" s="7">
        <f>SUM(H22:H26)</f>
        <v>31773.949999999997</v>
      </c>
      <c r="I21" s="8">
        <f t="shared" si="1"/>
        <v>0.48033436306919225</v>
      </c>
      <c r="J21" s="8">
        <f>(H21/H6)</f>
        <v>5.6028289481526432E-2</v>
      </c>
      <c r="K21" s="8">
        <f t="shared" si="2"/>
        <v>0.93690334377689921</v>
      </c>
      <c r="L21" s="15">
        <f t="shared" si="3"/>
        <v>-7.0812991735957842E-2</v>
      </c>
    </row>
    <row r="22" spans="1:12" s="13" customFormat="1" ht="21" customHeight="1" x14ac:dyDescent="0.2">
      <c r="A22" s="1" t="s">
        <v>42</v>
      </c>
      <c r="B22" s="2" t="s">
        <v>43</v>
      </c>
      <c r="C22" s="3">
        <v>13156.26</v>
      </c>
      <c r="D22" s="3">
        <v>5355.64</v>
      </c>
      <c r="E22" s="4">
        <f t="shared" si="0"/>
        <v>0.40707921552173643</v>
      </c>
      <c r="F22" s="4">
        <f>(D22/D6)</f>
        <v>9.6364488090871572E-3</v>
      </c>
      <c r="G22" s="3">
        <v>9198.51</v>
      </c>
      <c r="H22" s="3">
        <v>5401.86</v>
      </c>
      <c r="I22" s="4">
        <f t="shared" si="1"/>
        <v>0.58725380523584791</v>
      </c>
      <c r="J22" s="4">
        <f>(H22/H6)</f>
        <v>9.525317935562886E-3</v>
      </c>
      <c r="K22" s="4">
        <f t="shared" si="2"/>
        <v>0.99144368791490356</v>
      </c>
      <c r="L22" s="14">
        <f t="shared" si="3"/>
        <v>-0.18017458971411149</v>
      </c>
    </row>
    <row r="23" spans="1:12" s="13" customFormat="1" ht="21" customHeight="1" x14ac:dyDescent="0.2">
      <c r="A23" s="1" t="s">
        <v>44</v>
      </c>
      <c r="B23" s="2" t="s">
        <v>45</v>
      </c>
      <c r="C23" s="3">
        <v>9204.6200000000008</v>
      </c>
      <c r="D23" s="3">
        <v>5252.38</v>
      </c>
      <c r="E23" s="4">
        <f t="shared" si="0"/>
        <v>0.57062431691911231</v>
      </c>
      <c r="F23" s="4">
        <f>(D23/D6)</f>
        <v>9.4506522088626567E-3</v>
      </c>
      <c r="G23" s="3">
        <v>3268.39</v>
      </c>
      <c r="H23" s="3">
        <v>2655.45</v>
      </c>
      <c r="I23" s="4">
        <f t="shared" si="1"/>
        <v>0.81246424080357604</v>
      </c>
      <c r="J23" s="4">
        <f>(H23/H6)</f>
        <v>4.6824622467058511E-3</v>
      </c>
      <c r="K23" s="4">
        <f t="shared" si="2"/>
        <v>1.9779623039409517</v>
      </c>
      <c r="L23" s="14">
        <f t="shared" si="3"/>
        <v>-0.24183992388446374</v>
      </c>
    </row>
    <row r="24" spans="1:12" s="13" customFormat="1" ht="21" customHeight="1" x14ac:dyDescent="0.2">
      <c r="A24" s="1" t="s">
        <v>46</v>
      </c>
      <c r="B24" s="2" t="s">
        <v>47</v>
      </c>
      <c r="C24" s="3">
        <v>40537.72</v>
      </c>
      <c r="D24" s="3">
        <v>14916.09</v>
      </c>
      <c r="E24" s="4">
        <f t="shared" si="0"/>
        <v>0.36795581991291071</v>
      </c>
      <c r="F24" s="4">
        <f>(D24/D6)</f>
        <v>2.6838648175892491E-2</v>
      </c>
      <c r="G24" s="3">
        <v>40328.410000000003</v>
      </c>
      <c r="H24" s="3">
        <v>19950.29</v>
      </c>
      <c r="I24" s="4">
        <f t="shared" si="1"/>
        <v>0.49469567483568033</v>
      </c>
      <c r="J24" s="4">
        <f>(H24/H6)</f>
        <v>3.5179152209920454E-2</v>
      </c>
      <c r="K24" s="4">
        <f t="shared" si="2"/>
        <v>0.74766281592899153</v>
      </c>
      <c r="L24" s="4">
        <f t="shared" si="3"/>
        <v>-0.12673985492276962</v>
      </c>
    </row>
    <row r="25" spans="1:12" s="13" customFormat="1" ht="21" customHeight="1" x14ac:dyDescent="0.2">
      <c r="A25" s="1" t="s">
        <v>48</v>
      </c>
      <c r="B25" s="2" t="s">
        <v>49</v>
      </c>
      <c r="C25" s="3">
        <v>502.2</v>
      </c>
      <c r="D25" s="3">
        <v>178.45</v>
      </c>
      <c r="E25" s="4">
        <f t="shared" si="0"/>
        <v>0.35533651931501392</v>
      </c>
      <c r="F25" s="4">
        <f>(D25/D6)</f>
        <v>3.2108660962678655E-4</v>
      </c>
      <c r="G25" s="3">
        <v>1040.6400000000001</v>
      </c>
      <c r="H25" s="3">
        <v>227.28</v>
      </c>
      <c r="I25" s="4">
        <f t="shared" si="1"/>
        <v>0.21840405904059038</v>
      </c>
      <c r="J25" s="4">
        <f>(H25/H6)</f>
        <v>4.0077200453079737E-4</v>
      </c>
      <c r="K25" s="4">
        <f t="shared" si="2"/>
        <v>0.7851548750439985</v>
      </c>
      <c r="L25" s="4">
        <f t="shared" si="3"/>
        <v>0.13693246027442355</v>
      </c>
    </row>
    <row r="26" spans="1:12" s="13" customFormat="1" ht="21" customHeight="1" x14ac:dyDescent="0.2">
      <c r="A26" s="1" t="s">
        <v>50</v>
      </c>
      <c r="B26" s="2" t="s">
        <v>51</v>
      </c>
      <c r="C26" s="3">
        <v>9291.67</v>
      </c>
      <c r="D26" s="3">
        <v>4066.56</v>
      </c>
      <c r="E26" s="4">
        <f t="shared" si="0"/>
        <v>0.4376565246075248</v>
      </c>
      <c r="F26" s="4">
        <f>(D26/D6)</f>
        <v>7.3169961515489219E-3</v>
      </c>
      <c r="G26" s="3">
        <v>12313.7</v>
      </c>
      <c r="H26" s="3">
        <v>3539.07</v>
      </c>
      <c r="I26" s="4">
        <f t="shared" si="1"/>
        <v>0.28740914591065236</v>
      </c>
      <c r="J26" s="4">
        <f>(H26/H6)</f>
        <v>6.2405850848064456E-3</v>
      </c>
      <c r="K26" s="4">
        <f t="shared" si="2"/>
        <v>1.1490476311573379</v>
      </c>
      <c r="L26" s="4">
        <f t="shared" si="3"/>
        <v>0.15024737869687244</v>
      </c>
    </row>
    <row r="27" spans="1:12" s="13" customFormat="1" ht="21" customHeight="1" x14ac:dyDescent="0.2">
      <c r="A27" s="5" t="s">
        <v>52</v>
      </c>
      <c r="B27" s="6" t="s">
        <v>53</v>
      </c>
      <c r="C27" s="7">
        <f>SUM(C28:C31)</f>
        <v>310554.81</v>
      </c>
      <c r="D27" s="7">
        <f>SUM(D28:D31)</f>
        <v>130227.60999999999</v>
      </c>
      <c r="E27" s="8">
        <f t="shared" si="0"/>
        <v>0.41933857021889304</v>
      </c>
      <c r="F27" s="8">
        <f>(D27/D6)</f>
        <v>0.23431965130120147</v>
      </c>
      <c r="G27" s="7">
        <f>SUM(G28:G31)</f>
        <v>528242.14</v>
      </c>
      <c r="H27" s="7">
        <f>SUM(H28:H31)</f>
        <v>186522.00999999998</v>
      </c>
      <c r="I27" s="8">
        <f t="shared" si="1"/>
        <v>0.35309945170220608</v>
      </c>
      <c r="J27" s="8">
        <f>(H27/H6)</f>
        <v>0.32890179442455747</v>
      </c>
      <c r="K27" s="8">
        <f t="shared" si="2"/>
        <v>0.69818896976287137</v>
      </c>
      <c r="L27" s="8">
        <f t="shared" si="3"/>
        <v>6.6239118516686957E-2</v>
      </c>
    </row>
    <row r="28" spans="1:12" s="13" customFormat="1" ht="21" customHeight="1" x14ac:dyDescent="0.2">
      <c r="A28" s="1" t="s">
        <v>54</v>
      </c>
      <c r="B28" s="2" t="s">
        <v>55</v>
      </c>
      <c r="C28" s="3">
        <v>209051.03</v>
      </c>
      <c r="D28" s="3">
        <v>85410.26</v>
      </c>
      <c r="E28" s="4">
        <f t="shared" si="0"/>
        <v>0.40856177556264611</v>
      </c>
      <c r="F28" s="4">
        <f>(D28/D6)</f>
        <v>0.15367941053932385</v>
      </c>
      <c r="G28" s="3">
        <v>480437.29</v>
      </c>
      <c r="H28" s="3">
        <v>160913.66</v>
      </c>
      <c r="I28" s="4">
        <f t="shared" si="1"/>
        <v>0.33493166194489193</v>
      </c>
      <c r="J28" s="4">
        <f>(H28/H6)</f>
        <v>0.28374555647037658</v>
      </c>
      <c r="K28" s="4">
        <f t="shared" si="2"/>
        <v>0.53078315414614263</v>
      </c>
      <c r="L28" s="4">
        <f t="shared" si="3"/>
        <v>7.3630113617754178E-2</v>
      </c>
    </row>
    <row r="29" spans="1:12" s="13" customFormat="1" ht="21" customHeight="1" x14ac:dyDescent="0.2">
      <c r="A29" s="1" t="s">
        <v>56</v>
      </c>
      <c r="B29" s="2" t="s">
        <v>57</v>
      </c>
      <c r="C29" s="3">
        <v>23819.61</v>
      </c>
      <c r="D29" s="3">
        <v>8156.37</v>
      </c>
      <c r="E29" s="4">
        <f t="shared" si="0"/>
        <v>0.34242248298775674</v>
      </c>
      <c r="F29" s="4">
        <f>(D29/D6)</f>
        <v>1.4675826226739328E-2</v>
      </c>
      <c r="G29" s="3">
        <v>5521.26</v>
      </c>
      <c r="H29" s="3">
        <v>2357.3000000000002</v>
      </c>
      <c r="I29" s="4">
        <f t="shared" si="1"/>
        <v>0.42694964555192111</v>
      </c>
      <c r="J29" s="4">
        <f>(H29/H6)</f>
        <v>4.1567223085201017E-3</v>
      </c>
      <c r="K29" s="4">
        <f t="shared" si="2"/>
        <v>3.4600475119840493</v>
      </c>
      <c r="L29" s="4">
        <f t="shared" si="3"/>
        <v>-8.4527162564164371E-2</v>
      </c>
    </row>
    <row r="30" spans="1:12" s="13" customFormat="1" ht="21" customHeight="1" x14ac:dyDescent="0.2">
      <c r="A30" s="1" t="s">
        <v>58</v>
      </c>
      <c r="B30" s="2" t="s">
        <v>59</v>
      </c>
      <c r="C30" s="3">
        <v>70168.09</v>
      </c>
      <c r="D30" s="3">
        <v>32999.83</v>
      </c>
      <c r="E30" s="4">
        <f t="shared" si="0"/>
        <v>0.47029682580785659</v>
      </c>
      <c r="F30" s="4">
        <f>(D30/D6)</f>
        <v>5.9376876060298796E-2</v>
      </c>
      <c r="G30" s="3">
        <v>37128.1</v>
      </c>
      <c r="H30" s="3">
        <v>20441.77</v>
      </c>
      <c r="I30" s="4">
        <f t="shared" si="1"/>
        <v>0.55057409347636965</v>
      </c>
      <c r="J30" s="4">
        <f>(H30/H6)</f>
        <v>3.6045798746293198E-2</v>
      </c>
      <c r="K30" s="4">
        <f t="shared" si="2"/>
        <v>1.6143332989266586</v>
      </c>
      <c r="L30" s="14">
        <f t="shared" si="3"/>
        <v>-8.0277267668513064E-2</v>
      </c>
    </row>
    <row r="31" spans="1:12" s="13" customFormat="1" ht="21" customHeight="1" x14ac:dyDescent="0.2">
      <c r="A31" s="1" t="s">
        <v>60</v>
      </c>
      <c r="B31" s="2" t="s">
        <v>61</v>
      </c>
      <c r="C31" s="3">
        <v>7516.08</v>
      </c>
      <c r="D31" s="3">
        <v>3661.15</v>
      </c>
      <c r="E31" s="4">
        <f t="shared" si="0"/>
        <v>0.48710897169801282</v>
      </c>
      <c r="F31" s="4">
        <f>(D31/D6)</f>
        <v>6.5875384748395049E-3</v>
      </c>
      <c r="G31" s="3">
        <v>5155.49</v>
      </c>
      <c r="H31" s="3">
        <v>2809.28</v>
      </c>
      <c r="I31" s="4">
        <f t="shared" si="1"/>
        <v>0.54491037709315704</v>
      </c>
      <c r="J31" s="4">
        <f>(H31/H6)</f>
        <v>4.9537168993676458E-3</v>
      </c>
      <c r="K31" s="4">
        <f t="shared" si="2"/>
        <v>1.3032342806697801</v>
      </c>
      <c r="L31" s="14">
        <f t="shared" si="3"/>
        <v>-5.7801405395144223E-2</v>
      </c>
    </row>
    <row r="32" spans="1:12" s="13" customFormat="1" ht="21" customHeight="1" x14ac:dyDescent="0.2">
      <c r="A32" s="16" t="s">
        <v>103</v>
      </c>
      <c r="B32" s="17">
        <v>600</v>
      </c>
      <c r="C32" s="7">
        <f>SUM(C33:C33)</f>
        <v>0</v>
      </c>
      <c r="D32" s="7">
        <f>SUM(D33:D33)</f>
        <v>0</v>
      </c>
      <c r="E32" s="8" t="e">
        <f t="shared" si="0"/>
        <v>#DIV/0!</v>
      </c>
      <c r="F32" s="4">
        <f>(D32/D6)</f>
        <v>0</v>
      </c>
      <c r="G32" s="7">
        <f>SUM(G33:G33)</f>
        <v>0</v>
      </c>
      <c r="H32" s="7">
        <f>SUM(H33:H33)</f>
        <v>0</v>
      </c>
      <c r="I32" s="4" t="e">
        <f t="shared" si="1"/>
        <v>#DIV/0!</v>
      </c>
      <c r="J32" s="4">
        <f>(H32/H7)</f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1" customHeight="1" x14ac:dyDescent="0.2">
      <c r="A33" s="1" t="s">
        <v>104</v>
      </c>
      <c r="B33" s="2">
        <v>602</v>
      </c>
      <c r="C33" s="3"/>
      <c r="D33" s="3"/>
      <c r="E33" s="8" t="e">
        <f t="shared" si="0"/>
        <v>#DIV/0!</v>
      </c>
      <c r="F33" s="4">
        <f>(D33/D6)</f>
        <v>0</v>
      </c>
      <c r="G33" s="3"/>
      <c r="H33" s="3"/>
      <c r="I33" s="4" t="e">
        <f t="shared" si="1"/>
        <v>#DIV/0!</v>
      </c>
      <c r="J33" s="4">
        <f>(H33/H8)</f>
        <v>0</v>
      </c>
      <c r="K33" s="4" t="e">
        <f t="shared" si="2"/>
        <v>#DIV/0!</v>
      </c>
      <c r="L33" s="14" t="e">
        <f t="shared" si="3"/>
        <v>#DIV/0!</v>
      </c>
    </row>
    <row r="34" spans="1:12" s="13" customFormat="1" ht="21" customHeight="1" x14ac:dyDescent="0.2">
      <c r="A34" s="5" t="s">
        <v>62</v>
      </c>
      <c r="B34" s="6" t="s">
        <v>63</v>
      </c>
      <c r="C34" s="7">
        <f>SUM(C35:C39)</f>
        <v>448155.47</v>
      </c>
      <c r="D34" s="7">
        <f>SUM(D35:D39)</f>
        <v>256049.31</v>
      </c>
      <c r="E34" s="8">
        <f t="shared" si="0"/>
        <v>0.571340365431666</v>
      </c>
      <c r="F34" s="8">
        <f>(D34/D6)</f>
        <v>0.46071171109654274</v>
      </c>
      <c r="G34" s="7">
        <f>SUM(G35:G39)</f>
        <v>410034.42999999993</v>
      </c>
      <c r="H34" s="7">
        <f>SUM(H35:H39)</f>
        <v>226725.75</v>
      </c>
      <c r="I34" s="8">
        <f t="shared" si="1"/>
        <v>0.55294320040392719</v>
      </c>
      <c r="J34" s="8">
        <f>(H34/H6)</f>
        <v>0.3997946731179533</v>
      </c>
      <c r="K34" s="8">
        <f t="shared" si="2"/>
        <v>1.1293349343865882</v>
      </c>
      <c r="L34" s="15">
        <f t="shared" si="3"/>
        <v>1.8397165027738804E-2</v>
      </c>
    </row>
    <row r="35" spans="1:12" s="13" customFormat="1" ht="21" customHeight="1" x14ac:dyDescent="0.2">
      <c r="A35" s="1" t="s">
        <v>64</v>
      </c>
      <c r="B35" s="2" t="s">
        <v>65</v>
      </c>
      <c r="C35" s="3">
        <v>134742.57999999999</v>
      </c>
      <c r="D35" s="3">
        <v>75806.649999999994</v>
      </c>
      <c r="E35" s="4">
        <f t="shared" ref="E35:E54" si="7">(D35/C35)</f>
        <v>0.56260352147034742</v>
      </c>
      <c r="F35" s="4">
        <f>(D35/D6)</f>
        <v>0.13639955301577159</v>
      </c>
      <c r="G35" s="3">
        <v>113042.31</v>
      </c>
      <c r="H35" s="3">
        <v>66278.92</v>
      </c>
      <c r="I35" s="4">
        <f t="shared" ref="I35:I54" si="8">(H35/G35)</f>
        <v>0.58631958246430027</v>
      </c>
      <c r="J35" s="4">
        <f>(H35/H6)</f>
        <v>0.11687229684326098</v>
      </c>
      <c r="K35" s="4">
        <f t="shared" ref="K35:K54" si="9">(D35/H35)</f>
        <v>1.1437520406186461</v>
      </c>
      <c r="L35" s="14">
        <f t="shared" ref="L35:L54" si="10">(E35-I35)</f>
        <v>-2.3716060993952848E-2</v>
      </c>
    </row>
    <row r="36" spans="1:12" s="13" customFormat="1" ht="21" customHeight="1" x14ac:dyDescent="0.2">
      <c r="A36" s="1" t="s">
        <v>66</v>
      </c>
      <c r="B36" s="2" t="s">
        <v>67</v>
      </c>
      <c r="C36" s="3">
        <v>243740.88</v>
      </c>
      <c r="D36" s="3">
        <v>136903.14000000001</v>
      </c>
      <c r="E36" s="4">
        <f t="shared" si="7"/>
        <v>0.56167492297557964</v>
      </c>
      <c r="F36" s="4">
        <f>(D36/D6)</f>
        <v>0.2463309894640589</v>
      </c>
      <c r="G36" s="3">
        <v>212850.27</v>
      </c>
      <c r="H36" s="3">
        <v>124422.95</v>
      </c>
      <c r="I36" s="4">
        <f t="shared" si="8"/>
        <v>0.58455622348987391</v>
      </c>
      <c r="J36" s="4">
        <f>(H36/H6)</f>
        <v>0.21940001355656094</v>
      </c>
      <c r="K36" s="4">
        <f t="shared" si="9"/>
        <v>1.1003045659984756</v>
      </c>
      <c r="L36" s="14">
        <f t="shared" si="10"/>
        <v>-2.2881300514294267E-2</v>
      </c>
    </row>
    <row r="37" spans="1:12" s="13" customFormat="1" ht="21" customHeight="1" x14ac:dyDescent="0.2">
      <c r="A37" s="1" t="s">
        <v>102</v>
      </c>
      <c r="B37" s="2">
        <v>703</v>
      </c>
      <c r="C37" s="3">
        <v>23046.78</v>
      </c>
      <c r="D37" s="3">
        <v>15287.44</v>
      </c>
      <c r="E37" s="4">
        <f t="shared" si="7"/>
        <v>0.66332216474492323</v>
      </c>
      <c r="F37" s="4">
        <f>(D37/D7)</f>
        <v>0.28565070224102385</v>
      </c>
      <c r="G37" s="3">
        <v>49192.94</v>
      </c>
      <c r="H37" s="3">
        <v>17178.939999999999</v>
      </c>
      <c r="I37" s="4">
        <f t="shared" si="8"/>
        <v>0.34921555816749311</v>
      </c>
      <c r="J37" s="4">
        <f>(H37/H7)</f>
        <v>0.34072265824499542</v>
      </c>
      <c r="K37" s="4">
        <f t="shared" si="9"/>
        <v>0.88989425424385915</v>
      </c>
      <c r="L37" s="14">
        <f t="shared" si="10"/>
        <v>0.31410660657743011</v>
      </c>
    </row>
    <row r="38" spans="1:12" s="13" customFormat="1" ht="21" customHeight="1" x14ac:dyDescent="0.2">
      <c r="A38" s="1" t="s">
        <v>68</v>
      </c>
      <c r="B38" s="2" t="s">
        <v>69</v>
      </c>
      <c r="C38" s="3">
        <v>10007.120000000001</v>
      </c>
      <c r="D38" s="3">
        <v>6668.25</v>
      </c>
      <c r="E38" s="4">
        <f t="shared" si="7"/>
        <v>0.66635055840241741</v>
      </c>
      <c r="F38" s="4">
        <f>(D38/D6)</f>
        <v>1.1998239196659117E-2</v>
      </c>
      <c r="G38" s="3">
        <v>8402.0499999999993</v>
      </c>
      <c r="H38" s="3">
        <v>5390.89</v>
      </c>
      <c r="I38" s="4">
        <f t="shared" si="8"/>
        <v>0.6416160341821342</v>
      </c>
      <c r="J38" s="4">
        <f>(H38/H6)</f>
        <v>9.5059740914512064E-3</v>
      </c>
      <c r="K38" s="4">
        <f t="shared" si="9"/>
        <v>1.2369478880110705</v>
      </c>
      <c r="L38" s="4">
        <f t="shared" si="10"/>
        <v>2.4734524220283216E-2</v>
      </c>
    </row>
    <row r="39" spans="1:12" s="13" customFormat="1" ht="21" customHeight="1" x14ac:dyDescent="0.2">
      <c r="A39" s="1" t="s">
        <v>70</v>
      </c>
      <c r="B39" s="2" t="s">
        <v>71</v>
      </c>
      <c r="C39" s="3">
        <v>36618.11</v>
      </c>
      <c r="D39" s="3">
        <v>21383.83</v>
      </c>
      <c r="E39" s="4">
        <f t="shared" si="7"/>
        <v>0.58396869745598556</v>
      </c>
      <c r="F39" s="4">
        <f>(D39/D6)</f>
        <v>3.8476108016450364E-2</v>
      </c>
      <c r="G39" s="3">
        <v>26546.86</v>
      </c>
      <c r="H39" s="3">
        <v>13454.05</v>
      </c>
      <c r="I39" s="4">
        <f t="shared" si="8"/>
        <v>0.50680381785265749</v>
      </c>
      <c r="J39" s="4">
        <f>(H39/H6)</f>
        <v>2.3724069815019243E-2</v>
      </c>
      <c r="K39" s="4">
        <f t="shared" si="9"/>
        <v>1.5893972446958353</v>
      </c>
      <c r="L39" s="14">
        <f t="shared" si="10"/>
        <v>7.7164879603328074E-2</v>
      </c>
    </row>
    <row r="40" spans="1:12" s="13" customFormat="1" ht="21" customHeight="1" x14ac:dyDescent="0.2">
      <c r="A40" s="5" t="s">
        <v>72</v>
      </c>
      <c r="B40" s="6" t="s">
        <v>73</v>
      </c>
      <c r="C40" s="7">
        <f>SUM(C41:C43)</f>
        <v>99298.01</v>
      </c>
      <c r="D40" s="7">
        <f>SUM(D41:D43)</f>
        <v>57046.619999999995</v>
      </c>
      <c r="E40" s="8">
        <f t="shared" si="7"/>
        <v>0.57449912641753842</v>
      </c>
      <c r="F40" s="8">
        <f>(D40/D6)</f>
        <v>0.10264447075633305</v>
      </c>
      <c r="G40" s="7">
        <f>SUM(G41:G43)</f>
        <v>77752.61</v>
      </c>
      <c r="H40" s="7">
        <f>SUM(H41:H43)</f>
        <v>48015.76</v>
      </c>
      <c r="I40" s="8">
        <f t="shared" si="8"/>
        <v>0.61754531455600015</v>
      </c>
      <c r="J40" s="8">
        <f>(H40/H6)</f>
        <v>8.4668129110655049E-2</v>
      </c>
      <c r="K40" s="8">
        <f t="shared" si="9"/>
        <v>1.1880811633513662</v>
      </c>
      <c r="L40" s="15">
        <f t="shared" si="10"/>
        <v>-4.3046188138461727E-2</v>
      </c>
    </row>
    <row r="41" spans="1:12" s="13" customFormat="1" ht="21" customHeight="1" x14ac:dyDescent="0.2">
      <c r="A41" s="1" t="s">
        <v>74</v>
      </c>
      <c r="B41" s="2" t="s">
        <v>75</v>
      </c>
      <c r="C41" s="3">
        <v>74389.990000000005</v>
      </c>
      <c r="D41" s="3">
        <v>41419.269999999997</v>
      </c>
      <c r="E41" s="4">
        <f t="shared" si="7"/>
        <v>0.55678552988110352</v>
      </c>
      <c r="F41" s="4">
        <f>(D41/D6)</f>
        <v>7.4526046385634467E-2</v>
      </c>
      <c r="G41" s="3">
        <v>56113.919999999998</v>
      </c>
      <c r="H41" s="3">
        <v>34208.36</v>
      </c>
      <c r="I41" s="4">
        <f t="shared" si="8"/>
        <v>0.60962342320764618</v>
      </c>
      <c r="J41" s="4">
        <f>(H41/H6)</f>
        <v>6.032098296775408E-2</v>
      </c>
      <c r="K41" s="4">
        <f t="shared" si="9"/>
        <v>1.2107937942654952</v>
      </c>
      <c r="L41" s="14">
        <f t="shared" si="10"/>
        <v>-5.2837893326542651E-2</v>
      </c>
    </row>
    <row r="42" spans="1:12" s="13" customFormat="1" ht="21" customHeight="1" x14ac:dyDescent="0.2">
      <c r="A42" s="1" t="s">
        <v>76</v>
      </c>
      <c r="B42" s="2" t="s">
        <v>77</v>
      </c>
      <c r="C42" s="3">
        <v>243.79</v>
      </c>
      <c r="D42" s="3">
        <v>137.76</v>
      </c>
      <c r="E42" s="4">
        <f t="shared" si="7"/>
        <v>0.56507650026662293</v>
      </c>
      <c r="F42" s="4">
        <f>(D42/D6)</f>
        <v>2.4787274498283058E-4</v>
      </c>
      <c r="G42" s="3">
        <v>324.12</v>
      </c>
      <c r="H42" s="3">
        <v>160.57</v>
      </c>
      <c r="I42" s="4">
        <f t="shared" si="8"/>
        <v>0.49540293718375905</v>
      </c>
      <c r="J42" s="4">
        <f>(H42/H6)</f>
        <v>2.8313956691090344E-4</v>
      </c>
      <c r="K42" s="4">
        <f t="shared" si="9"/>
        <v>0.85794357601046267</v>
      </c>
      <c r="L42" s="14">
        <f t="shared" si="10"/>
        <v>6.9673563082863876E-2</v>
      </c>
    </row>
    <row r="43" spans="1:12" s="13" customFormat="1" ht="21" customHeight="1" x14ac:dyDescent="0.2">
      <c r="A43" s="1" t="s">
        <v>78</v>
      </c>
      <c r="B43" s="2" t="s">
        <v>79</v>
      </c>
      <c r="C43" s="3">
        <v>24664.23</v>
      </c>
      <c r="D43" s="3">
        <v>15489.59</v>
      </c>
      <c r="E43" s="4">
        <f t="shared" si="7"/>
        <v>0.62801838938414056</v>
      </c>
      <c r="F43" s="4">
        <f>(D43/D6)</f>
        <v>2.7870551625715757E-2</v>
      </c>
      <c r="G43" s="3">
        <v>21314.57</v>
      </c>
      <c r="H43" s="3">
        <v>13646.83</v>
      </c>
      <c r="I43" s="4">
        <f t="shared" si="8"/>
        <v>0.64025828341833779</v>
      </c>
      <c r="J43" s="4">
        <f>(H43/H6)</f>
        <v>2.406400657599006E-2</v>
      </c>
      <c r="K43" s="4">
        <f t="shared" si="9"/>
        <v>1.1350320917018824</v>
      </c>
      <c r="L43" s="14">
        <f t="shared" si="10"/>
        <v>-1.223989403419723E-2</v>
      </c>
    </row>
    <row r="44" spans="1:12" s="13" customFormat="1" ht="21" customHeight="1" x14ac:dyDescent="0.2">
      <c r="A44" s="5" t="s">
        <v>80</v>
      </c>
      <c r="B44" s="6" t="s">
        <v>81</v>
      </c>
      <c r="C44" s="7">
        <f>SUM(C45:C48)</f>
        <v>29809.82</v>
      </c>
      <c r="D44" s="7">
        <f>SUM(D45:D48)</f>
        <v>15011.44</v>
      </c>
      <c r="E44" s="8">
        <f t="shared" si="7"/>
        <v>0.50357365458764936</v>
      </c>
      <c r="F44" s="8">
        <f>(D44/D6)</f>
        <v>2.7010212245536167E-2</v>
      </c>
      <c r="G44" s="7">
        <f>SUM(G45:G48)</f>
        <v>33483.380000000005</v>
      </c>
      <c r="H44" s="7">
        <f>SUM(H45:H48)</f>
        <v>8005.87</v>
      </c>
      <c r="I44" s="8">
        <f t="shared" si="8"/>
        <v>0.23909981608786207</v>
      </c>
      <c r="J44" s="8">
        <f>(H44/H6)</f>
        <v>1.4117073952450609E-2</v>
      </c>
      <c r="K44" s="8">
        <f t="shared" si="9"/>
        <v>1.8750541789961617</v>
      </c>
      <c r="L44" s="8">
        <f t="shared" si="10"/>
        <v>0.26447383849978728</v>
      </c>
    </row>
    <row r="45" spans="1:12" s="13" customFormat="1" ht="21" customHeight="1" x14ac:dyDescent="0.2">
      <c r="A45" s="1" t="s">
        <v>82</v>
      </c>
      <c r="B45" s="2" t="s">
        <v>83</v>
      </c>
      <c r="C45" s="3">
        <v>5000</v>
      </c>
      <c r="D45" s="3">
        <v>2788.34</v>
      </c>
      <c r="E45" s="4">
        <f t="shared" si="7"/>
        <v>0.55766800000000005</v>
      </c>
      <c r="F45" s="4">
        <f>(D45/D6)</f>
        <v>5.0170839847954842E-3</v>
      </c>
      <c r="G45" s="3">
        <v>4825.18</v>
      </c>
      <c r="H45" s="3">
        <v>2826.69</v>
      </c>
      <c r="I45" s="4">
        <f t="shared" si="8"/>
        <v>0.58582063259816208</v>
      </c>
      <c r="J45" s="4">
        <f>(H45/H6)</f>
        <v>4.9844166556105227E-3</v>
      </c>
      <c r="K45" s="4">
        <f t="shared" si="9"/>
        <v>0.9864328950114799</v>
      </c>
      <c r="L45" s="4">
        <f t="shared" si="10"/>
        <v>-2.8152632598162031E-2</v>
      </c>
    </row>
    <row r="46" spans="1:12" s="13" customFormat="1" ht="21" customHeight="1" x14ac:dyDescent="0.2">
      <c r="A46" s="1" t="s">
        <v>84</v>
      </c>
      <c r="B46" s="2" t="s">
        <v>85</v>
      </c>
      <c r="C46" s="3">
        <v>2751.74</v>
      </c>
      <c r="D46" s="3">
        <v>512.91</v>
      </c>
      <c r="E46" s="4">
        <f t="shared" si="7"/>
        <v>0.18639479020547001</v>
      </c>
      <c r="F46" s="4">
        <f>(D46/D6)</f>
        <v>9.2288334515928884E-4</v>
      </c>
      <c r="G46" s="3">
        <v>3875.09</v>
      </c>
      <c r="H46" s="3">
        <v>1914.94</v>
      </c>
      <c r="I46" s="4">
        <f t="shared" si="8"/>
        <v>0.49416658709862221</v>
      </c>
      <c r="J46" s="4">
        <f>(H46/H6)</f>
        <v>3.3766910522536305E-3</v>
      </c>
      <c r="K46" s="4">
        <f t="shared" si="9"/>
        <v>0.26784651216226091</v>
      </c>
      <c r="L46" s="4">
        <f t="shared" si="10"/>
        <v>-0.30777179689315221</v>
      </c>
    </row>
    <row r="47" spans="1:12" s="13" customFormat="1" ht="21" customHeight="1" x14ac:dyDescent="0.2">
      <c r="A47" s="1" t="s">
        <v>86</v>
      </c>
      <c r="B47" s="2" t="s">
        <v>87</v>
      </c>
      <c r="C47" s="3">
        <v>21368.080000000002</v>
      </c>
      <c r="D47" s="3">
        <v>11324.49</v>
      </c>
      <c r="E47" s="4">
        <f t="shared" si="7"/>
        <v>0.5299722764048056</v>
      </c>
      <c r="F47" s="4">
        <f>(D47/D6)</f>
        <v>2.0376251610268691E-2</v>
      </c>
      <c r="G47" s="3">
        <v>24183.61</v>
      </c>
      <c r="H47" s="3">
        <v>2963.1</v>
      </c>
      <c r="I47" s="4">
        <f t="shared" si="8"/>
        <v>0.12252513169043</v>
      </c>
      <c r="J47" s="4">
        <f>(H47/H6)</f>
        <v>5.2249539186255082E-3</v>
      </c>
      <c r="K47" s="4">
        <f t="shared" si="9"/>
        <v>3.821838614964058</v>
      </c>
      <c r="L47" s="14">
        <f t="shared" si="10"/>
        <v>0.4074471447143756</v>
      </c>
    </row>
    <row r="48" spans="1:12" s="13" customFormat="1" ht="21" customHeight="1" x14ac:dyDescent="0.2">
      <c r="A48" s="1" t="s">
        <v>88</v>
      </c>
      <c r="B48" s="2" t="s">
        <v>89</v>
      </c>
      <c r="C48" s="3">
        <v>690</v>
      </c>
      <c r="D48" s="3">
        <v>385.7</v>
      </c>
      <c r="E48" s="4">
        <f t="shared" si="7"/>
        <v>0.55898550724637674</v>
      </c>
      <c r="F48" s="4">
        <f>(D48/D6)</f>
        <v>6.939933053127014E-4</v>
      </c>
      <c r="G48" s="3">
        <v>599.5</v>
      </c>
      <c r="H48" s="3">
        <v>301.14</v>
      </c>
      <c r="I48" s="4">
        <f t="shared" si="8"/>
        <v>0.5023185988323603</v>
      </c>
      <c r="J48" s="4">
        <f>(H48/H6)</f>
        <v>5.3101232596094821E-4</v>
      </c>
      <c r="K48" s="4">
        <f t="shared" si="9"/>
        <v>1.2807996280799627</v>
      </c>
      <c r="L48" s="14">
        <f t="shared" si="10"/>
        <v>5.6666908414016448E-2</v>
      </c>
    </row>
    <row r="49" spans="1:12" s="13" customFormat="1" ht="21" customHeight="1" x14ac:dyDescent="0.2">
      <c r="A49" s="5" t="s">
        <v>90</v>
      </c>
      <c r="B49" s="6" t="s">
        <v>91</v>
      </c>
      <c r="C49" s="7">
        <f>SUM(C50:C50)</f>
        <v>2191.06</v>
      </c>
      <c r="D49" s="7">
        <f>SUM(D50:D50)</f>
        <v>1919.17</v>
      </c>
      <c r="E49" s="8">
        <f t="shared" si="7"/>
        <v>0.87590937719642548</v>
      </c>
      <c r="F49" s="8">
        <f>(D49/D6)</f>
        <v>3.4531789778506025E-3</v>
      </c>
      <c r="G49" s="7">
        <f>SUM(G50:G50)</f>
        <v>2645.62</v>
      </c>
      <c r="H49" s="7">
        <f>SUM(H50:H50)</f>
        <v>2500.0500000000002</v>
      </c>
      <c r="I49" s="8">
        <f t="shared" si="8"/>
        <v>0.94497698082113091</v>
      </c>
      <c r="J49" s="8">
        <f>(H49/H6)</f>
        <v>4.4084391496269802E-3</v>
      </c>
      <c r="K49" s="8">
        <f t="shared" si="9"/>
        <v>0.76765264694706103</v>
      </c>
      <c r="L49" s="15">
        <f t="shared" si="10"/>
        <v>-6.9067603624705431E-2</v>
      </c>
    </row>
    <row r="50" spans="1:12" s="13" customFormat="1" ht="21" customHeight="1" x14ac:dyDescent="0.2">
      <c r="A50" s="1" t="s">
        <v>92</v>
      </c>
      <c r="B50" s="2" t="s">
        <v>93</v>
      </c>
      <c r="C50" s="3">
        <v>2191.06</v>
      </c>
      <c r="D50" s="3">
        <v>1919.17</v>
      </c>
      <c r="E50" s="4">
        <f t="shared" si="7"/>
        <v>0.87590937719642548</v>
      </c>
      <c r="F50" s="4">
        <f>(D50/D6)</f>
        <v>3.4531789778506025E-3</v>
      </c>
      <c r="G50" s="3">
        <v>2645.62</v>
      </c>
      <c r="H50" s="3">
        <v>2500.0500000000002</v>
      </c>
      <c r="I50" s="4">
        <f t="shared" si="8"/>
        <v>0.94497698082113091</v>
      </c>
      <c r="J50" s="4">
        <f>(H50/H6)</f>
        <v>4.4084391496269802E-3</v>
      </c>
      <c r="K50" s="4">
        <f t="shared" si="9"/>
        <v>0.76765264694706103</v>
      </c>
      <c r="L50" s="4">
        <f t="shared" si="10"/>
        <v>-6.9067603624705431E-2</v>
      </c>
    </row>
    <row r="51" spans="1:12" s="13" customFormat="1" ht="21" customHeight="1" x14ac:dyDescent="0.2">
      <c r="A51" s="5" t="s">
        <v>94</v>
      </c>
      <c r="B51" s="6" t="s">
        <v>95</v>
      </c>
      <c r="C51" s="7">
        <f>SUM(C52:C52)</f>
        <v>3367.83</v>
      </c>
      <c r="D51" s="7">
        <f>SUM(D52:D52)</f>
        <v>1833.8</v>
      </c>
      <c r="E51" s="8">
        <f t="shared" si="7"/>
        <v>0.54450491859743511</v>
      </c>
      <c r="F51" s="8">
        <f>(D51/D6)</f>
        <v>3.2995720074732483E-3</v>
      </c>
      <c r="G51" s="7">
        <f>SUM(G52:G52)</f>
        <v>2464.88</v>
      </c>
      <c r="H51" s="7">
        <f>SUM(H52:H52)</f>
        <v>1494.63</v>
      </c>
      <c r="I51" s="8">
        <f t="shared" si="8"/>
        <v>0.60637028983155372</v>
      </c>
      <c r="J51" s="8">
        <f>(H51/H6)</f>
        <v>2.635541451653756E-3</v>
      </c>
      <c r="K51" s="8">
        <f t="shared" si="9"/>
        <v>1.2269257274375598</v>
      </c>
      <c r="L51" s="15">
        <f t="shared" si="10"/>
        <v>-6.1865371234118616E-2</v>
      </c>
    </row>
    <row r="52" spans="1:12" s="13" customFormat="1" ht="21" customHeight="1" x14ac:dyDescent="0.2">
      <c r="A52" s="1" t="s">
        <v>96</v>
      </c>
      <c r="B52" s="2" t="s">
        <v>97</v>
      </c>
      <c r="C52" s="3">
        <v>3367.83</v>
      </c>
      <c r="D52" s="3">
        <v>1833.8</v>
      </c>
      <c r="E52" s="4">
        <f t="shared" si="7"/>
        <v>0.54450491859743511</v>
      </c>
      <c r="F52" s="4">
        <f>(D52/D6)</f>
        <v>3.2995720074732483E-3</v>
      </c>
      <c r="G52" s="3">
        <v>2464.88</v>
      </c>
      <c r="H52" s="3">
        <v>1494.63</v>
      </c>
      <c r="I52" s="4">
        <f t="shared" si="8"/>
        <v>0.60637028983155372</v>
      </c>
      <c r="J52" s="4">
        <f>(H52/H6)</f>
        <v>2.635541451653756E-3</v>
      </c>
      <c r="K52" s="4">
        <f t="shared" si="9"/>
        <v>1.2269257274375598</v>
      </c>
      <c r="L52" s="4">
        <f t="shared" si="10"/>
        <v>-6.1865371234118616E-2</v>
      </c>
    </row>
    <row r="53" spans="1:12" s="13" customFormat="1" ht="41.1" customHeight="1" x14ac:dyDescent="0.2">
      <c r="A53" s="5" t="s">
        <v>98</v>
      </c>
      <c r="B53" s="6" t="s">
        <v>99</v>
      </c>
      <c r="C53" s="7">
        <f>SUM(C54:C54)</f>
        <v>4.8</v>
      </c>
      <c r="D53" s="7">
        <f>SUM(D54:D54)</f>
        <v>2.44</v>
      </c>
      <c r="E53" s="8">
        <f t="shared" si="7"/>
        <v>0.5083333333333333</v>
      </c>
      <c r="F53" s="8">
        <f>(D53/D6)</f>
        <v>4.3903128466761512E-6</v>
      </c>
      <c r="G53" s="7">
        <f>SUM(G54:G54)</f>
        <v>4.8</v>
      </c>
      <c r="H53" s="7">
        <f>SUM(H54:H54)</f>
        <v>2.44</v>
      </c>
      <c r="I53" s="8">
        <f t="shared" si="8"/>
        <v>0.5083333333333333</v>
      </c>
      <c r="J53" s="8">
        <f>(H53/H6)</f>
        <v>4.3025505590247512E-6</v>
      </c>
      <c r="K53" s="8">
        <f t="shared" si="9"/>
        <v>1</v>
      </c>
      <c r="L53" s="8">
        <f t="shared" si="10"/>
        <v>0</v>
      </c>
    </row>
    <row r="54" spans="1:12" s="13" customFormat="1" ht="21" customHeight="1" x14ac:dyDescent="0.2">
      <c r="A54" s="1" t="s">
        <v>100</v>
      </c>
      <c r="B54" s="2" t="s">
        <v>101</v>
      </c>
      <c r="C54" s="3">
        <v>4.8</v>
      </c>
      <c r="D54" s="3">
        <v>2.44</v>
      </c>
      <c r="E54" s="4">
        <f t="shared" si="7"/>
        <v>0.5083333333333333</v>
      </c>
      <c r="F54" s="4">
        <f>(D54/D6)</f>
        <v>4.3903128466761512E-6</v>
      </c>
      <c r="G54" s="3">
        <v>4.8</v>
      </c>
      <c r="H54" s="3">
        <v>2.44</v>
      </c>
      <c r="I54" s="4">
        <f t="shared" si="8"/>
        <v>0.5083333333333333</v>
      </c>
      <c r="J54" s="4">
        <f>(H54/H6)</f>
        <v>4.3025505590247512E-6</v>
      </c>
      <c r="K54" s="4">
        <f t="shared" si="9"/>
        <v>1</v>
      </c>
      <c r="L54" s="4">
        <f t="shared" si="10"/>
        <v>0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2018-08-14T06:47:56Z</cp:lastPrinted>
  <dcterms:created xsi:type="dcterms:W3CDTF">2017-03-10T06:35:34Z</dcterms:created>
  <dcterms:modified xsi:type="dcterms:W3CDTF">2023-09-19T06:40:32Z</dcterms:modified>
</cp:coreProperties>
</file>