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апре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Таблица!$C$6:$L$52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6" i="1"/>
  <c r="C6" i="1"/>
  <c r="D51" i="1" l="1"/>
  <c r="I35" i="1"/>
  <c r="K35" i="1" l="1"/>
  <c r="E35" i="1"/>
  <c r="L35" i="1" s="1"/>
  <c r="H51" i="1"/>
  <c r="H49" i="1"/>
  <c r="H47" i="1"/>
  <c r="H42" i="1"/>
  <c r="H38" i="1"/>
  <c r="H32" i="1"/>
  <c r="H27" i="1"/>
  <c r="H21" i="1"/>
  <c r="H18" i="1"/>
  <c r="H16" i="1"/>
  <c r="H7" i="1"/>
  <c r="G51" i="1"/>
  <c r="G49" i="1"/>
  <c r="G47" i="1"/>
  <c r="G42" i="1"/>
  <c r="G38" i="1"/>
  <c r="G32" i="1"/>
  <c r="G27" i="1"/>
  <c r="G21" i="1"/>
  <c r="G18" i="1"/>
  <c r="G16" i="1"/>
  <c r="G7" i="1"/>
  <c r="D49" i="1"/>
  <c r="D47" i="1"/>
  <c r="D42" i="1"/>
  <c r="D38" i="1"/>
  <c r="D32" i="1"/>
  <c r="D27" i="1"/>
  <c r="D21" i="1"/>
  <c r="D18" i="1"/>
  <c r="D16" i="1"/>
  <c r="D7" i="1"/>
  <c r="C51" i="1"/>
  <c r="C49" i="1"/>
  <c r="C47" i="1"/>
  <c r="C42" i="1"/>
  <c r="C38" i="1"/>
  <c r="C32" i="1"/>
  <c r="C27" i="1"/>
  <c r="C21" i="1"/>
  <c r="C18" i="1"/>
  <c r="C16" i="1"/>
  <c r="C7" i="1"/>
  <c r="E52" i="1"/>
  <c r="E50" i="1"/>
  <c r="E48" i="1"/>
  <c r="E46" i="1"/>
  <c r="E45" i="1"/>
  <c r="E44" i="1"/>
  <c r="E43" i="1"/>
  <c r="E41" i="1"/>
  <c r="E40" i="1"/>
  <c r="E39" i="1"/>
  <c r="E37" i="1"/>
  <c r="E36" i="1"/>
  <c r="E34" i="1"/>
  <c r="E33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3" i="1"/>
  <c r="E12" i="1"/>
  <c r="E11" i="1"/>
  <c r="E10" i="1"/>
  <c r="E9" i="1"/>
  <c r="E8" i="1"/>
  <c r="I52" i="1"/>
  <c r="I50" i="1"/>
  <c r="I48" i="1"/>
  <c r="I46" i="1"/>
  <c r="I45" i="1"/>
  <c r="I44" i="1"/>
  <c r="I43" i="1"/>
  <c r="I41" i="1"/>
  <c r="I40" i="1"/>
  <c r="I39" i="1"/>
  <c r="I37" i="1"/>
  <c r="I36" i="1"/>
  <c r="I34" i="1"/>
  <c r="I33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3" i="1"/>
  <c r="I12" i="1"/>
  <c r="I11" i="1"/>
  <c r="I10" i="1"/>
  <c r="I9" i="1"/>
  <c r="I8" i="1"/>
  <c r="K52" i="1"/>
  <c r="K50" i="1"/>
  <c r="K48" i="1"/>
  <c r="K46" i="1"/>
  <c r="K45" i="1"/>
  <c r="K44" i="1"/>
  <c r="K43" i="1"/>
  <c r="K41" i="1"/>
  <c r="K40" i="1"/>
  <c r="K39" i="1"/>
  <c r="K37" i="1"/>
  <c r="K36" i="1"/>
  <c r="K34" i="1"/>
  <c r="K33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3" i="1"/>
  <c r="K12" i="1"/>
  <c r="K11" i="1"/>
  <c r="K10" i="1"/>
  <c r="K9" i="1"/>
  <c r="K8" i="1"/>
  <c r="J51" i="1" l="1"/>
  <c r="J35" i="1"/>
  <c r="L17" i="1"/>
  <c r="L37" i="1"/>
  <c r="F28" i="1"/>
  <c r="L25" i="1"/>
  <c r="L22" i="1"/>
  <c r="L14" i="1"/>
  <c r="L9" i="1"/>
  <c r="K51" i="1"/>
  <c r="L52" i="1"/>
  <c r="L45" i="1"/>
  <c r="L40" i="1"/>
  <c r="L30" i="1"/>
  <c r="L29" i="1"/>
  <c r="L20" i="1"/>
  <c r="L13" i="1"/>
  <c r="L46" i="1"/>
  <c r="L41" i="1"/>
  <c r="L10" i="1"/>
  <c r="L11" i="1"/>
  <c r="L15" i="1"/>
  <c r="L50" i="1"/>
  <c r="L48" i="1"/>
  <c r="L44" i="1"/>
  <c r="L43" i="1"/>
  <c r="L39" i="1"/>
  <c r="L36" i="1"/>
  <c r="L33" i="1"/>
  <c r="L31" i="1"/>
  <c r="L28" i="1"/>
  <c r="L26" i="1"/>
  <c r="L24" i="1"/>
  <c r="E51" i="1"/>
  <c r="K16" i="1"/>
  <c r="K7" i="1"/>
  <c r="E27" i="1"/>
  <c r="E16" i="1"/>
  <c r="I51" i="1"/>
  <c r="I49" i="1"/>
  <c r="K49" i="1"/>
  <c r="E49" i="1"/>
  <c r="I47" i="1"/>
  <c r="K47" i="1"/>
  <c r="E47" i="1"/>
  <c r="I42" i="1"/>
  <c r="K42" i="1"/>
  <c r="E42" i="1"/>
  <c r="I38" i="1"/>
  <c r="K38" i="1"/>
  <c r="E38" i="1"/>
  <c r="I32" i="1"/>
  <c r="K32" i="1"/>
  <c r="E32" i="1"/>
  <c r="I27" i="1"/>
  <c r="K27" i="1"/>
  <c r="I21" i="1"/>
  <c r="K21" i="1"/>
  <c r="E21" i="1"/>
  <c r="I18" i="1"/>
  <c r="K18" i="1"/>
  <c r="E18" i="1"/>
  <c r="I16" i="1"/>
  <c r="I7" i="1"/>
  <c r="E7" i="1"/>
  <c r="L34" i="1"/>
  <c r="L23" i="1"/>
  <c r="L19" i="1"/>
  <c r="L12" i="1"/>
  <c r="L8" i="1"/>
  <c r="L16" i="1" l="1"/>
  <c r="F45" i="1"/>
  <c r="F17" i="1"/>
  <c r="F27" i="1"/>
  <c r="J24" i="1"/>
  <c r="J26" i="1"/>
  <c r="J39" i="1"/>
  <c r="J45" i="1"/>
  <c r="J19" i="1"/>
  <c r="J49" i="1"/>
  <c r="J36" i="1"/>
  <c r="J25" i="1"/>
  <c r="J48" i="1"/>
  <c r="J50" i="1"/>
  <c r="J38" i="1"/>
  <c r="J43" i="1"/>
  <c r="J52" i="1"/>
  <c r="J8" i="1"/>
  <c r="J9" i="1"/>
  <c r="J29" i="1"/>
  <c r="J31" i="1"/>
  <c r="J20" i="1"/>
  <c r="J18" i="1"/>
  <c r="J7" i="1"/>
  <c r="J15" i="1"/>
  <c r="J47" i="1"/>
  <c r="J30" i="1"/>
  <c r="J40" i="1"/>
  <c r="J23" i="1"/>
  <c r="J32" i="1"/>
  <c r="J12" i="1"/>
  <c r="J33" i="1"/>
  <c r="J13" i="1"/>
  <c r="J28" i="1"/>
  <c r="J10" i="1"/>
  <c r="J22" i="1"/>
  <c r="J46" i="1"/>
  <c r="I6" i="1"/>
  <c r="J34" i="1"/>
  <c r="J21" i="1"/>
  <c r="J44" i="1"/>
  <c r="J27" i="1"/>
  <c r="J41" i="1"/>
  <c r="J16" i="1"/>
  <c r="J42" i="1"/>
  <c r="J17" i="1"/>
  <c r="J37" i="1"/>
  <c r="J14" i="1"/>
  <c r="J11" i="1"/>
  <c r="L51" i="1"/>
  <c r="F22" i="1"/>
  <c r="F43" i="1"/>
  <c r="F15" i="1"/>
  <c r="F33" i="1"/>
  <c r="F44" i="1"/>
  <c r="F50" i="1"/>
  <c r="F39" i="1"/>
  <c r="F16" i="1"/>
  <c r="F32" i="1"/>
  <c r="K6" i="1"/>
  <c r="F11" i="1"/>
  <c r="F20" i="1"/>
  <c r="F31" i="1"/>
  <c r="F9" i="1"/>
  <c r="F38" i="1"/>
  <c r="F10" i="1"/>
  <c r="F26" i="1"/>
  <c r="F48" i="1"/>
  <c r="F19" i="1"/>
  <c r="F41" i="1"/>
  <c r="F42" i="1"/>
  <c r="F25" i="1"/>
  <c r="F14" i="1"/>
  <c r="F47" i="1"/>
  <c r="F30" i="1"/>
  <c r="F52" i="1"/>
  <c r="F36" i="1"/>
  <c r="F8" i="1"/>
  <c r="F49" i="1"/>
  <c r="F13" i="1"/>
  <c r="E6" i="1"/>
  <c r="F46" i="1"/>
  <c r="F29" i="1"/>
  <c r="F18" i="1"/>
  <c r="F51" i="1"/>
  <c r="F34" i="1"/>
  <c r="F21" i="1"/>
  <c r="F7" i="1"/>
  <c r="F40" i="1"/>
  <c r="F23" i="1"/>
  <c r="F12" i="1"/>
  <c r="F37" i="1"/>
  <c r="F24" i="1"/>
  <c r="L27" i="1"/>
  <c r="L49" i="1"/>
  <c r="L47" i="1"/>
  <c r="L42" i="1"/>
  <c r="L38" i="1"/>
  <c r="L32" i="1"/>
  <c r="L21" i="1"/>
  <c r="L18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<sst xmlns="http://schemas.openxmlformats.org/spreadsheetml/2006/main" count="108" uniqueCount="108">
  <si>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</si>
  <si>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</si>
  <si>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</si>
  <si>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</si>
  <si>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</si>
  <si>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</si>
  <si>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</si>
  <si>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</si>
  <si>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</si>
  <si>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</si>
  <si>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</si>
  <si>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</si>
  <si>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</si>
  <si>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</si>
  <si>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</si>
  <si>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</si>
  <si>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</si>
  <si>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</si>
  <si>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</si>
  <si>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</si>
  <si>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</si>
  <si>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</si>
  <si>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</si>
  <si>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</si>
  <si>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</si>
  <si>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</si>
  <si>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</si>
  <si>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</si>
  <si>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</si>
  <si>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</si>
  <si>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</si>
  <si>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</si>
  <si>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</si>
  <si>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</si>
  <si>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</si>
  <si>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</si>
  <si>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</si>
  <si>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</si>
  <si>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</si>
  <si>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</si>
  <si>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</si>
  <si>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</si>
  <si>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</si>
  <si>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</si>
  <si>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</si>
  <si>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</si>
  <si>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</si>
  <si>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</si>
  <si>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</si>
  <si>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</si>
  <si>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</si>
  <si>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</si>
  <si>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</si>
  <si>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</si>
  <si>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</si>
  <si>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</si>
  <si>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</si>
  <si>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</si>
  <si>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</si>
  <si>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</si>
  <si>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</si>
  <si>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</si>
  <si>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</si>
  <si>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</si>
  <si>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</si>
  <si>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</si>
  <si>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</si>
  <si>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</si>
  <si>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</si>
  <si>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</si>
  <si>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</si>
  <si>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</si>
  <si>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</si>
  <si>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</si>
  <si>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</si>
  <si>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</si>
  <si>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</si>
  <si>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</si>
  <si>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</si>
  <si>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</si>
  <si>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</si>
  <si>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</si>
  <si>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</si>
  <si>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</si>
  <si>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</si>
  <si>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</si>
  <si>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</si>
  <si>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</si>
  <si>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</si>
  <si>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</si>
  <si>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</si>
  <si>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</si>
  <si>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</si>
  <si>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</si>
  <si>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</si>
  <si>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</si>
  <si>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</si>
  <si>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</si>
  <si>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</si>
  <si>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</si>
  <si>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</si>
  <si>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</si>
  <si>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</si>
  <si>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</si>
  <si>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</si>
  <si>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 Нижегородской области)</t>
  </si>
  <si>
    <t>Информация об исполнении за январь-апрель месяц 2023 года, 2022 года в разрезе разделов, подразделов классификации расходов</t>
  </si>
  <si>
    <t>за январь-апрель месяц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</si>
</sst>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2"/>
  <sheetViews>
    <sheetView tabSelected="1" workbookViewId="0">
      <selection activeCell="H7" sqref="H7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 x14ac:dyDescent="0.2">
      <c r="A4" s="19" t="s">
        <v>0</v>
      </c>
      <c r="B4" s="20" t="s">
        <v>1</v>
      </c>
      <c r="C4" s="22" t="s">
        <v>107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 x14ac:dyDescent="0.2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(C7+C16+C18+C21+C27+C32+C38+C42+C47+C51+C49)</f>
        <v>1112528.7300000002</v>
      </c>
      <c r="D6" s="3">
        <f>(D7+D16+D18+D21+D27+D32+D38+D42+D47+D51+D49)</f>
        <v>280077.58</v>
      </c>
      <c r="E6" s="4">
        <f t="shared" ref="E6:E32" si="0">(D6/C6)</f>
        <v>0.25174862675231763</v>
      </c>
      <c r="F6" s="4">
        <v>1</v>
      </c>
      <c r="G6" s="3">
        <f>(G7+G16+G18+G21+G27+G32+G38+G42+G47+G51+G49)</f>
        <v>1056052.92</v>
      </c>
      <c r="H6" s="3">
        <f>(H7+H16+H18+H21+H27+H32+H38+H42+H47+H51+H49)</f>
        <v>239300.58000000002</v>
      </c>
      <c r="I6" s="4">
        <f t="shared" ref="I6:I32" si="1">(H6/G6)</f>
        <v>0.22659904202528036</v>
      </c>
      <c r="J6" s="4">
        <v>1</v>
      </c>
      <c r="K6" s="4">
        <f t="shared" ref="K6:K32" si="2">(D6/H6)</f>
        <v>1.1704007570729666</v>
      </c>
      <c r="L6" s="14">
        <f t="shared" ref="L6:L32" si="3">(E6-I6)</f>
        <v>2.5149584727037266E-2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106166.26000000001</v>
      </c>
      <c r="D7" s="7">
        <f>SUM(D8:D15)</f>
        <v>29459.96</v>
      </c>
      <c r="E7" s="8">
        <f t="shared" si="0"/>
        <v>0.27748891220242661</v>
      </c>
      <c r="F7" s="8">
        <f>(D7/D6)</f>
        <v>0.10518499909917815</v>
      </c>
      <c r="G7" s="7">
        <f>SUM(G8:G15)</f>
        <v>94061.989999999991</v>
      </c>
      <c r="H7" s="7">
        <f>SUM(H8:H15)</f>
        <v>28281.1</v>
      </c>
      <c r="I7" s="8">
        <f t="shared" si="1"/>
        <v>0.30066448732373197</v>
      </c>
      <c r="J7" s="8">
        <f>(H7/H6)</f>
        <v>0.11818232952047168</v>
      </c>
      <c r="K7" s="8">
        <f t="shared" si="2"/>
        <v>1.0416836685984634</v>
      </c>
      <c r="L7" s="15">
        <f t="shared" si="3"/>
        <v>-2.3175575121305358E-2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786.42</v>
      </c>
      <c r="E8" s="4">
        <f t="shared" si="0"/>
        <v>0.37514668701998755</v>
      </c>
      <c r="F8" s="4">
        <f>(D8/D6)</f>
        <v>2.8078648780098712E-3</v>
      </c>
      <c r="G8" s="3">
        <v>1961.87</v>
      </c>
      <c r="H8" s="3">
        <v>783.65</v>
      </c>
      <c r="I8" s="4">
        <f t="shared" si="1"/>
        <v>0.39944032988934031</v>
      </c>
      <c r="J8" s="4">
        <f>(H8/H6)</f>
        <v>3.2747517787044223E-3</v>
      </c>
      <c r="K8" s="4">
        <f t="shared" si="2"/>
        <v>1.0035347412748037</v>
      </c>
      <c r="L8" s="14">
        <f t="shared" si="3"/>
        <v>-2.4293642869352761E-2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488.23</v>
      </c>
      <c r="E9" s="4">
        <f t="shared" si="0"/>
        <v>0.23590548898337846</v>
      </c>
      <c r="F9" s="4">
        <f>(D9/D6)</f>
        <v>1.7431955817384598E-3</v>
      </c>
      <c r="G9" s="3">
        <v>1720.62</v>
      </c>
      <c r="H9" s="3">
        <v>364.42</v>
      </c>
      <c r="I9" s="4">
        <f t="shared" si="1"/>
        <v>0.21179574804430965</v>
      </c>
      <c r="J9" s="4">
        <f>(H9/H6)</f>
        <v>1.5228546458182423E-3</v>
      </c>
      <c r="K9" s="4">
        <f t="shared" si="2"/>
        <v>1.3397453487733932</v>
      </c>
      <c r="L9" s="14">
        <f t="shared" si="3"/>
        <v>2.4109740939068813E-2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54277.85</v>
      </c>
      <c r="D10" s="3">
        <v>14126.22</v>
      </c>
      <c r="E10" s="4">
        <f t="shared" si="0"/>
        <v>0.26025754520490402</v>
      </c>
      <c r="F10" s="4">
        <f>(D10/D6)</f>
        <v>5.0436811114977498E-2</v>
      </c>
      <c r="G10" s="3">
        <v>45747.71</v>
      </c>
      <c r="H10" s="3">
        <v>11988.56</v>
      </c>
      <c r="I10" s="4">
        <f t="shared" si="1"/>
        <v>0.26205814454974902</v>
      </c>
      <c r="J10" s="4">
        <f>(H10/H6)</f>
        <v>5.0098332398525729E-2</v>
      </c>
      <c r="K10" s="4">
        <f t="shared" si="2"/>
        <v>1.1783083205989711</v>
      </c>
      <c r="L10" s="14">
        <f t="shared" si="3"/>
        <v>-1.8005993448449997E-3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3362.32</v>
      </c>
      <c r="E12" s="4">
        <f t="shared" si="0"/>
        <v>0.31209807969346381</v>
      </c>
      <c r="F12" s="4">
        <f>(D12/D6)</f>
        <v>1.2004959483011814E-2</v>
      </c>
      <c r="G12" s="3">
        <v>9214.67</v>
      </c>
      <c r="H12" s="3">
        <v>3197.8</v>
      </c>
      <c r="I12" s="4">
        <f t="shared" si="1"/>
        <v>0.34703358883172158</v>
      </c>
      <c r="J12" s="4">
        <f>(H12/H6)</f>
        <v>1.3363110110305625E-2</v>
      </c>
      <c r="K12" s="4">
        <f t="shared" si="2"/>
        <v>1.0514478704109076</v>
      </c>
      <c r="L12" s="14">
        <f t="shared" si="3"/>
        <v>-3.493550913825777E-2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400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2819.01</v>
      </c>
      <c r="D14" s="3"/>
      <c r="E14" s="4">
        <f t="shared" si="0"/>
        <v>0</v>
      </c>
      <c r="F14" s="4">
        <f>(D14/D6)</f>
        <v>0</v>
      </c>
      <c r="G14" s="3">
        <v>3500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33728.120000000003</v>
      </c>
      <c r="D15" s="3">
        <v>10696.77</v>
      </c>
      <c r="E15" s="4">
        <f t="shared" si="0"/>
        <v>0.31714693851895687</v>
      </c>
      <c r="F15" s="4">
        <f>(D15/D6)</f>
        <v>3.8192168041440516E-2</v>
      </c>
      <c r="G15" s="3">
        <v>31823.72</v>
      </c>
      <c r="H15" s="3">
        <v>11946.67</v>
      </c>
      <c r="I15" s="4">
        <f t="shared" si="1"/>
        <v>0.3754014301282188</v>
      </c>
      <c r="J15" s="4">
        <f>(H15/H6)</f>
        <v>4.9923280587117674E-2</v>
      </c>
      <c r="K15" s="4">
        <f t="shared" si="2"/>
        <v>0.89537670329891095</v>
      </c>
      <c r="L15" s="14">
        <f t="shared" si="3"/>
        <v>-5.8254491609261938E-2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596.20000000000005</v>
      </c>
      <c r="D16" s="7">
        <f>SUM(D17:D17)</f>
        <v>146.25</v>
      </c>
      <c r="E16" s="8">
        <f t="shared" si="0"/>
        <v>0.24530358939953034</v>
      </c>
      <c r="F16" s="8">
        <f>(D16/D6)</f>
        <v>5.2217674831380649E-4</v>
      </c>
      <c r="G16" s="7">
        <f>SUM(G17:G17)</f>
        <v>481</v>
      </c>
      <c r="H16" s="7">
        <f>SUM(H17:H17)</f>
        <v>142.6</v>
      </c>
      <c r="I16" s="8">
        <f t="shared" si="1"/>
        <v>0.29646569646569643</v>
      </c>
      <c r="J16" s="8">
        <f>(H16/H6)</f>
        <v>5.9590327779397766E-4</v>
      </c>
      <c r="K16" s="8">
        <f t="shared" si="2"/>
        <v>1.0255960729312763</v>
      </c>
      <c r="L16" s="8">
        <f t="shared" si="3"/>
        <v>-5.1162107066166085E-2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596.20000000000005</v>
      </c>
      <c r="D17" s="3">
        <v>146.25</v>
      </c>
      <c r="E17" s="4">
        <f t="shared" si="0"/>
        <v>0.24530358939953034</v>
      </c>
      <c r="F17" s="4">
        <f>(D17/D6)</f>
        <v>5.2217674831380649E-4</v>
      </c>
      <c r="G17" s="3">
        <v>481</v>
      </c>
      <c r="H17" s="3">
        <v>142.6</v>
      </c>
      <c r="I17" s="4">
        <f t="shared" si="1"/>
        <v>0.29646569646569643</v>
      </c>
      <c r="J17" s="4">
        <f>(H17/H6)</f>
        <v>5.9590327779397766E-4</v>
      </c>
      <c r="K17" s="4">
        <f t="shared" si="2"/>
        <v>1.0255960729312763</v>
      </c>
      <c r="L17" s="4">
        <f t="shared" si="3"/>
        <v>-5.1162107066166085E-2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SUM(C19:C20)</f>
        <v>17560.22</v>
      </c>
      <c r="D18" s="7">
        <f>SUM(D19:D20)</f>
        <v>6120.02</v>
      </c>
      <c r="E18" s="8">
        <f t="shared" si="0"/>
        <v>0.34851613476368748</v>
      </c>
      <c r="F18" s="8">
        <f>(D18/D6)</f>
        <v>2.1851159953609995E-2</v>
      </c>
      <c r="G18" s="7">
        <f>SUM(G19:G20)</f>
        <v>16960.28</v>
      </c>
      <c r="H18" s="7">
        <f>SUM(H19:H20)</f>
        <v>7429.41</v>
      </c>
      <c r="I18" s="8">
        <f t="shared" si="1"/>
        <v>0.43804760298768652</v>
      </c>
      <c r="J18" s="8">
        <f>(H18/H6)</f>
        <v>3.1046351830822973E-2</v>
      </c>
      <c r="K18" s="8">
        <f t="shared" si="2"/>
        <v>0.82375585679078156</v>
      </c>
      <c r="L18" s="15">
        <f t="shared" si="3"/>
        <v>-8.9531468223999044E-2</v>
      </c>
    </row>
    <row r="19" spans="1:12" s="13" customFormat="1" ht="41.1" customHeight="1" x14ac:dyDescent="0.2">
      <c r="A19" s="1" t="s">
        <v>38</v>
      </c>
      <c r="B19" s="2" t="s">
        <v>39</v>
      </c>
      <c r="C19" s="3">
        <v>6140.27</v>
      </c>
      <c r="D19" s="3">
        <v>2409.25</v>
      </c>
      <c r="E19" s="4">
        <f t="shared" si="0"/>
        <v>0.39236873948539719</v>
      </c>
      <c r="F19" s="4">
        <f>(D19/D6)</f>
        <v>8.6020808948720565E-3</v>
      </c>
      <c r="G19" s="3">
        <v>5341.75</v>
      </c>
      <c r="H19" s="3">
        <v>1757.34</v>
      </c>
      <c r="I19" s="4">
        <f t="shared" si="1"/>
        <v>0.32898207516263395</v>
      </c>
      <c r="J19" s="4">
        <f>(H19/H6)</f>
        <v>7.3436512356133852E-3</v>
      </c>
      <c r="K19" s="4">
        <f t="shared" si="2"/>
        <v>1.3709640706977593</v>
      </c>
      <c r="L19" s="14">
        <f t="shared" si="3"/>
        <v>6.3386664322763242E-2</v>
      </c>
    </row>
    <row r="20" spans="1:12" s="13" customFormat="1" ht="21" customHeight="1" x14ac:dyDescent="0.2">
      <c r="A20" s="1" t="s">
        <v>40</v>
      </c>
      <c r="B20" s="2" t="s">
        <v>41</v>
      </c>
      <c r="C20" s="3">
        <v>11419.95</v>
      </c>
      <c r="D20" s="3">
        <v>3710.77</v>
      </c>
      <c r="E20" s="4">
        <f t="shared" si="0"/>
        <v>0.32493749972635605</v>
      </c>
      <c r="F20" s="4">
        <f>(D20/D6)</f>
        <v>1.3249079058737939E-2</v>
      </c>
      <c r="G20" s="3">
        <v>11618.53</v>
      </c>
      <c r="H20" s="3">
        <v>5672.07</v>
      </c>
      <c r="I20" s="4">
        <f t="shared" si="1"/>
        <v>0.48819170755680791</v>
      </c>
      <c r="J20" s="4">
        <f>(H20/H6)</f>
        <v>2.3702700595209587E-2</v>
      </c>
      <c r="K20" s="4">
        <f t="shared" si="2"/>
        <v>0.65421794865014016</v>
      </c>
      <c r="L20" s="4">
        <f t="shared" si="3"/>
        <v>-0.16325420783045186</v>
      </c>
    </row>
    <row r="21" spans="1:12" s="13" customFormat="1" ht="21" customHeight="1" x14ac:dyDescent="0.2">
      <c r="A21" s="5" t="s">
        <v>42</v>
      </c>
      <c r="B21" s="6" t="s">
        <v>43</v>
      </c>
      <c r="C21" s="7">
        <f>SUM(C22:C26)</f>
        <v>69018.2</v>
      </c>
      <c r="D21" s="7">
        <f>SUM(D22:D26)</f>
        <v>11510.469999999998</v>
      </c>
      <c r="E21" s="8">
        <f t="shared" si="0"/>
        <v>0.16677441602359955</v>
      </c>
      <c r="F21" s="8">
        <f>(D21/D6)</f>
        <v>4.1097434503682861E-2</v>
      </c>
      <c r="G21" s="7">
        <f>SUM(G22:G26)</f>
        <v>70814.320000000007</v>
      </c>
      <c r="H21" s="7">
        <f>SUM(H22:H26)</f>
        <v>8983.68</v>
      </c>
      <c r="I21" s="8">
        <f t="shared" si="1"/>
        <v>0.1268624764030778</v>
      </c>
      <c r="J21" s="8">
        <f>(H21/H6)</f>
        <v>3.7541405039636759E-2</v>
      </c>
      <c r="K21" s="8">
        <f t="shared" si="2"/>
        <v>1.2812644706846188</v>
      </c>
      <c r="L21" s="15">
        <f t="shared" si="3"/>
        <v>3.9911939620521752E-2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14590.48</v>
      </c>
      <c r="D22" s="3">
        <v>1604.35</v>
      </c>
      <c r="E22" s="4">
        <f t="shared" si="0"/>
        <v>0.10995868538937718</v>
      </c>
      <c r="F22" s="4">
        <f>(D22/D6)</f>
        <v>5.7282342985111477E-3</v>
      </c>
      <c r="G22" s="3">
        <v>16960.02</v>
      </c>
      <c r="H22" s="3">
        <v>2753.08</v>
      </c>
      <c r="I22" s="4">
        <f t="shared" si="1"/>
        <v>0.16232763876457693</v>
      </c>
      <c r="J22" s="4">
        <f>(H22/H6)</f>
        <v>1.1504694221802553E-2</v>
      </c>
      <c r="K22" s="4">
        <f t="shared" si="2"/>
        <v>0.58274732299824195</v>
      </c>
      <c r="L22" s="14">
        <f t="shared" si="3"/>
        <v>-5.2368953375199742E-2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9204.6200000000008</v>
      </c>
      <c r="D23" s="3">
        <v>3268.85</v>
      </c>
      <c r="E23" s="4">
        <f>(D23/C24)</f>
        <v>9.326426496597795E-2</v>
      </c>
      <c r="F23" s="4">
        <f>(D23/D6)</f>
        <v>1.1671230521200589E-2</v>
      </c>
      <c r="G23" s="3">
        <v>3385</v>
      </c>
      <c r="H23" s="3">
        <v>420.5</v>
      </c>
      <c r="I23" s="4">
        <f t="shared" si="1"/>
        <v>0.12422451994091581</v>
      </c>
      <c r="J23" s="4">
        <f>(H23/H6)</f>
        <v>1.7572042658651307E-3</v>
      </c>
      <c r="K23" s="4">
        <f t="shared" si="2"/>
        <v>7.7737217598097503</v>
      </c>
      <c r="L23" s="14">
        <f t="shared" si="3"/>
        <v>-3.0960254974937859E-2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35049.33</v>
      </c>
      <c r="D24" s="3">
        <v>3888.76</v>
      </c>
      <c r="E24" s="4" t="e">
        <f>(D24/#REF!)</f>
        <v>#REF!</v>
      </c>
      <c r="F24" s="4">
        <f>(D24/D6)</f>
        <v>1.3884581550583235E-2</v>
      </c>
      <c r="G24" s="3">
        <v>40657.5</v>
      </c>
      <c r="H24" s="3">
        <v>3516.28</v>
      </c>
      <c r="I24" s="4">
        <f t="shared" si="1"/>
        <v>8.6485396298345937E-2</v>
      </c>
      <c r="J24" s="4">
        <f>(H24/H6)</f>
        <v>1.4693988623011278E-2</v>
      </c>
      <c r="K24" s="4">
        <f t="shared" si="2"/>
        <v>1.1059301307063145</v>
      </c>
      <c r="L24" s="4" t="e">
        <f t="shared" si="3"/>
        <v>#REF!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502.2</v>
      </c>
      <c r="D25" s="3">
        <v>89.22</v>
      </c>
      <c r="E25" s="4">
        <f t="shared" si="0"/>
        <v>0.17765830346475509</v>
      </c>
      <c r="F25" s="4">
        <f>(D25/D6)</f>
        <v>3.1855459476620723E-4</v>
      </c>
      <c r="G25" s="3">
        <v>1037</v>
      </c>
      <c r="H25" s="3">
        <v>139.30000000000001</v>
      </c>
      <c r="I25" s="4">
        <f t="shared" si="1"/>
        <v>0.13432979749276761</v>
      </c>
      <c r="J25" s="4">
        <f>(H25/H6)</f>
        <v>5.8211308973843694E-4</v>
      </c>
      <c r="K25" s="4">
        <f t="shared" si="2"/>
        <v>0.6404881550610193</v>
      </c>
      <c r="L25" s="4">
        <f t="shared" si="3"/>
        <v>4.332850597198748E-2</v>
      </c>
    </row>
    <row r="26" spans="1:12" s="13" customFormat="1" ht="21" customHeight="1" x14ac:dyDescent="0.2">
      <c r="A26" s="1" t="s">
        <v>52</v>
      </c>
      <c r="B26" s="2" t="s">
        <v>53</v>
      </c>
      <c r="C26" s="3">
        <v>9671.57</v>
      </c>
      <c r="D26" s="3">
        <v>2659.29</v>
      </c>
      <c r="E26" s="4">
        <f t="shared" si="0"/>
        <v>0.27495949468390346</v>
      </c>
      <c r="F26" s="4">
        <f>(D26/D6)</f>
        <v>9.4948335386216918E-3</v>
      </c>
      <c r="G26" s="3">
        <v>8774.7999999999993</v>
      </c>
      <c r="H26" s="3">
        <v>2154.52</v>
      </c>
      <c r="I26" s="4">
        <f t="shared" si="1"/>
        <v>0.24553494096731551</v>
      </c>
      <c r="J26" s="4">
        <f>(H26/H6)</f>
        <v>9.0034048392193602E-3</v>
      </c>
      <c r="K26" s="4">
        <f t="shared" si="2"/>
        <v>1.234284202513785</v>
      </c>
      <c r="L26" s="4">
        <f t="shared" si="3"/>
        <v>2.9424553716587948E-2</v>
      </c>
    </row>
    <row r="27" spans="1:12" s="13" customFormat="1" ht="21" customHeight="1" x14ac:dyDescent="0.2">
      <c r="A27" s="5" t="s">
        <v>54</v>
      </c>
      <c r="B27" s="6" t="s">
        <v>55</v>
      </c>
      <c r="C27" s="7">
        <f>SUM(C28:C31)</f>
        <v>344965.01</v>
      </c>
      <c r="D27" s="7">
        <f>SUM(D28:D31)</f>
        <v>51713.450000000004</v>
      </c>
      <c r="E27" s="8">
        <f t="shared" si="0"/>
        <v>0.14990926181179942</v>
      </c>
      <c r="F27" s="8">
        <f>(D27/D6)</f>
        <v>0.18463973446214438</v>
      </c>
      <c r="G27" s="7">
        <f>SUM(G28:G31)</f>
        <v>347652.87000000005</v>
      </c>
      <c r="H27" s="7">
        <f>SUM(H28:H31)</f>
        <v>41535.279999999999</v>
      </c>
      <c r="I27" s="8">
        <f t="shared" si="1"/>
        <v>0.11947342761761176</v>
      </c>
      <c r="J27" s="8">
        <f>(H27/H6)</f>
        <v>0.17356949155743792</v>
      </c>
      <c r="K27" s="8">
        <f t="shared" si="2"/>
        <v>1.2450487874404603</v>
      </c>
      <c r="L27" s="8">
        <f t="shared" si="3"/>
        <v>3.0435834194187661E-2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247678.05</v>
      </c>
      <c r="D28" s="3">
        <v>35690.26</v>
      </c>
      <c r="E28" s="4">
        <f t="shared" si="0"/>
        <v>0.14409940646738781</v>
      </c>
      <c r="F28" s="4">
        <f>(D28/D6)</f>
        <v>0.12742990709931157</v>
      </c>
      <c r="G28" s="3">
        <v>303146.43</v>
      </c>
      <c r="H28" s="3">
        <v>31889.68</v>
      </c>
      <c r="I28" s="4">
        <f t="shared" si="1"/>
        <v>0.10519563103547022</v>
      </c>
      <c r="J28" s="4">
        <f>(H28/H6)</f>
        <v>0.13326202552455158</v>
      </c>
      <c r="K28" s="4">
        <f t="shared" si="2"/>
        <v>1.1191789945838277</v>
      </c>
      <c r="L28" s="4">
        <f t="shared" si="3"/>
        <v>3.8903775431917587E-2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23834.61</v>
      </c>
      <c r="D29" s="3">
        <v>6742.12</v>
      </c>
      <c r="E29" s="4">
        <f t="shared" si="0"/>
        <v>0.28287100145544652</v>
      </c>
      <c r="F29" s="4">
        <f>(D29/D6)</f>
        <v>2.4072330245069953E-2</v>
      </c>
      <c r="G29" s="3">
        <v>5074.3999999999996</v>
      </c>
      <c r="H29" s="3">
        <v>1810.81</v>
      </c>
      <c r="I29" s="4">
        <f t="shared" si="1"/>
        <v>0.35685204162068423</v>
      </c>
      <c r="J29" s="4">
        <f>(H29/H6)</f>
        <v>7.5670940705618002E-3</v>
      </c>
      <c r="K29" s="4">
        <f t="shared" si="2"/>
        <v>3.7232619656396864</v>
      </c>
      <c r="L29" s="4">
        <f t="shared" si="3"/>
        <v>-7.398104016523771E-2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65976.27</v>
      </c>
      <c r="D30" s="3">
        <v>7237.92</v>
      </c>
      <c r="E30" s="4">
        <f t="shared" si="0"/>
        <v>0.10970489844303111</v>
      </c>
      <c r="F30" s="4">
        <f>(D30/D6)</f>
        <v>2.5842554052345066E-2</v>
      </c>
      <c r="G30" s="3">
        <v>34296.15</v>
      </c>
      <c r="H30" s="3">
        <v>6278.76</v>
      </c>
      <c r="I30" s="4">
        <f t="shared" si="1"/>
        <v>0.18307477661486785</v>
      </c>
      <c r="J30" s="4">
        <f>(H30/H6)</f>
        <v>2.6237963986547794E-2</v>
      </c>
      <c r="K30" s="4">
        <f t="shared" si="2"/>
        <v>1.1527626474017163</v>
      </c>
      <c r="L30" s="14">
        <f t="shared" si="3"/>
        <v>-7.3369878171836739E-2</v>
      </c>
    </row>
    <row r="31" spans="1:12" s="13" customFormat="1" ht="21" customHeight="1" x14ac:dyDescent="0.2">
      <c r="A31" s="1" t="s">
        <v>62</v>
      </c>
      <c r="B31" s="2" t="s">
        <v>63</v>
      </c>
      <c r="C31" s="3">
        <v>7476.08</v>
      </c>
      <c r="D31" s="3">
        <v>2043.15</v>
      </c>
      <c r="E31" s="4">
        <f t="shared" si="0"/>
        <v>0.27329161806722241</v>
      </c>
      <c r="F31" s="4">
        <f>(D31/D6)</f>
        <v>7.294943065417803E-3</v>
      </c>
      <c r="G31" s="3">
        <v>5135.8900000000003</v>
      </c>
      <c r="H31" s="3">
        <v>1556.03</v>
      </c>
      <c r="I31" s="4">
        <f t="shared" si="1"/>
        <v>0.30297183156181301</v>
      </c>
      <c r="J31" s="4">
        <f>(H31/H6)</f>
        <v>6.5024079757767398E-3</v>
      </c>
      <c r="K31" s="4">
        <f t="shared" si="2"/>
        <v>1.3130530902360495</v>
      </c>
      <c r="L31" s="14">
        <f t="shared" si="3"/>
        <v>-2.9680213494590602E-2</v>
      </c>
    </row>
    <row r="32" spans="1:12" s="13" customFormat="1" ht="21" customHeight="1" x14ac:dyDescent="0.2">
      <c r="A32" s="5" t="s">
        <v>64</v>
      </c>
      <c r="B32" s="6" t="s">
        <v>65</v>
      </c>
      <c r="C32" s="7">
        <f>SUM(C33:C37)</f>
        <v>443627.60999999993</v>
      </c>
      <c r="D32" s="7">
        <f>SUM(D33:D37)</f>
        <v>140808.83000000002</v>
      </c>
      <c r="E32" s="8">
        <f t="shared" si="0"/>
        <v>0.31740321572861535</v>
      </c>
      <c r="F32" s="8">
        <f>(D32/D6)</f>
        <v>0.5027493810821988</v>
      </c>
      <c r="G32" s="7">
        <f>SUM(G33:G37)</f>
        <v>409172.32</v>
      </c>
      <c r="H32" s="7">
        <f>SUM(H33:H37)</f>
        <v>118619.66</v>
      </c>
      <c r="I32" s="8">
        <f t="shared" si="1"/>
        <v>0.2899014772064738</v>
      </c>
      <c r="J32" s="8">
        <f>(H32/H6)</f>
        <v>0.49569315711645995</v>
      </c>
      <c r="K32" s="8">
        <f t="shared" si="2"/>
        <v>1.1870614871093039</v>
      </c>
      <c r="L32" s="15">
        <f t="shared" si="3"/>
        <v>2.750173852214155E-2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133461.18</v>
      </c>
      <c r="D33" s="3">
        <v>42891.22</v>
      </c>
      <c r="E33" s="4">
        <f t="shared" ref="E33:E52" si="4">(D33/C33)</f>
        <v>0.32137599862371968</v>
      </c>
      <c r="F33" s="4">
        <f>(D33/D6)</f>
        <v>0.15314049771495455</v>
      </c>
      <c r="G33" s="3">
        <v>113042.31</v>
      </c>
      <c r="H33" s="3">
        <v>36423.089999999997</v>
      </c>
      <c r="I33" s="4">
        <f t="shared" ref="I33:I52" si="5">(H33/G33)</f>
        <v>0.32220758758379936</v>
      </c>
      <c r="J33" s="4">
        <f>(H33/H6)</f>
        <v>0.1522064426254211</v>
      </c>
      <c r="K33" s="4">
        <f t="shared" ref="K33:K52" si="6">(D33/H33)</f>
        <v>1.1775832308571295</v>
      </c>
      <c r="L33" s="14">
        <f t="shared" ref="L33:L52" si="7">(E33-I33)</f>
        <v>-8.3158896007967664E-4</v>
      </c>
    </row>
    <row r="34" spans="1:12" s="13" customFormat="1" ht="21" customHeight="1" x14ac:dyDescent="0.2">
      <c r="A34" s="1" t="s">
        <v>68</v>
      </c>
      <c r="B34" s="2" t="s">
        <v>69</v>
      </c>
      <c r="C34" s="3">
        <v>240897.06</v>
      </c>
      <c r="D34" s="3">
        <v>76110.17</v>
      </c>
      <c r="E34" s="4">
        <f t="shared" si="4"/>
        <v>0.31594478571054374</v>
      </c>
      <c r="F34" s="4">
        <f>(D34/D6)</f>
        <v>0.27174674245614372</v>
      </c>
      <c r="G34" s="3">
        <v>212816.42</v>
      </c>
      <c r="H34" s="3">
        <v>67828.2</v>
      </c>
      <c r="I34" s="4">
        <f t="shared" si="5"/>
        <v>0.31871694862642647</v>
      </c>
      <c r="J34" s="4">
        <f>(H34/H6)</f>
        <v>0.2834435252935868</v>
      </c>
      <c r="K34" s="4">
        <f t="shared" si="6"/>
        <v>1.1221021639966857</v>
      </c>
      <c r="L34" s="14">
        <f t="shared" si="7"/>
        <v>-2.7721629158827255E-3</v>
      </c>
    </row>
    <row r="35" spans="1:12" s="13" customFormat="1" ht="21" customHeight="1" x14ac:dyDescent="0.2">
      <c r="A35" s="1" t="s">
        <v>104</v>
      </c>
      <c r="B35" s="2">
        <v>703</v>
      </c>
      <c r="C35" s="3">
        <v>23159.1</v>
      </c>
      <c r="D35" s="3">
        <v>9526.11</v>
      </c>
      <c r="E35" s="4">
        <f t="shared" si="4"/>
        <v>0.41133334196924753</v>
      </c>
      <c r="F35" s="4"/>
      <c r="G35" s="3">
        <v>48976.800000000003</v>
      </c>
      <c r="H35" s="3">
        <v>4593.1000000000004</v>
      </c>
      <c r="I35" s="4">
        <f t="shared" si="5"/>
        <v>9.3781137191486577E-2</v>
      </c>
      <c r="J35" s="4">
        <f>(H35/H7)</f>
        <v>0.16240881719593653</v>
      </c>
      <c r="K35" s="4">
        <f t="shared" si="6"/>
        <v>2.0740044849883521</v>
      </c>
      <c r="L35" s="14">
        <f t="shared" si="7"/>
        <v>0.31755220477776097</v>
      </c>
    </row>
    <row r="36" spans="1:12" s="13" customFormat="1" ht="21" customHeight="1" x14ac:dyDescent="0.2">
      <c r="A36" s="1" t="s">
        <v>70</v>
      </c>
      <c r="B36" s="2" t="s">
        <v>71</v>
      </c>
      <c r="C36" s="3">
        <v>9492.16</v>
      </c>
      <c r="D36" s="3">
        <v>2393.77</v>
      </c>
      <c r="E36" s="4">
        <f t="shared" si="4"/>
        <v>0.25218390756160874</v>
      </c>
      <c r="F36" s="4">
        <f>(D36/D6)</f>
        <v>8.5468104944351492E-3</v>
      </c>
      <c r="G36" s="3">
        <v>8131.65</v>
      </c>
      <c r="H36" s="3">
        <v>1949.06</v>
      </c>
      <c r="I36" s="4">
        <f t="shared" si="5"/>
        <v>0.23968813217489685</v>
      </c>
      <c r="J36" s="4">
        <f>(H36/H6)</f>
        <v>8.1448193731916557E-3</v>
      </c>
      <c r="K36" s="4">
        <f t="shared" si="6"/>
        <v>1.2281663981611648</v>
      </c>
      <c r="L36" s="4">
        <f t="shared" si="7"/>
        <v>1.2495775386711899E-2</v>
      </c>
    </row>
    <row r="37" spans="1:12" s="13" customFormat="1" ht="21" customHeight="1" x14ac:dyDescent="0.2">
      <c r="A37" s="1" t="s">
        <v>72</v>
      </c>
      <c r="B37" s="2" t="s">
        <v>73</v>
      </c>
      <c r="C37" s="3">
        <v>36618.11</v>
      </c>
      <c r="D37" s="3">
        <v>9887.56</v>
      </c>
      <c r="E37" s="4">
        <f t="shared" si="4"/>
        <v>0.27001830515010194</v>
      </c>
      <c r="F37" s="4">
        <f>(D37/D6)</f>
        <v>3.5302932851676308E-2</v>
      </c>
      <c r="G37" s="3">
        <v>26205.14</v>
      </c>
      <c r="H37" s="3">
        <v>7826.21</v>
      </c>
      <c r="I37" s="4">
        <f t="shared" si="5"/>
        <v>0.29865171489257453</v>
      </c>
      <c r="J37" s="4">
        <f>(H37/H6)</f>
        <v>3.2704517473380129E-2</v>
      </c>
      <c r="K37" s="4">
        <f t="shared" si="6"/>
        <v>1.2633905811369743</v>
      </c>
      <c r="L37" s="14">
        <f t="shared" si="7"/>
        <v>-2.8633409742472582E-2</v>
      </c>
    </row>
    <row r="38" spans="1:12" s="13" customFormat="1" ht="21" customHeight="1" x14ac:dyDescent="0.2">
      <c r="A38" s="5" t="s">
        <v>74</v>
      </c>
      <c r="B38" s="6" t="s">
        <v>75</v>
      </c>
      <c r="C38" s="7">
        <f>SUM(C39:C41)</f>
        <v>97526.98</v>
      </c>
      <c r="D38" s="7">
        <f>SUM(D39:D41)</f>
        <v>33732.35</v>
      </c>
      <c r="E38" s="8">
        <f t="shared" si="4"/>
        <v>0.34587711010840283</v>
      </c>
      <c r="F38" s="8">
        <f>(D38/D6)</f>
        <v>0.1204393082802272</v>
      </c>
      <c r="G38" s="7">
        <f>SUM(G39:G41)</f>
        <v>77992.61</v>
      </c>
      <c r="H38" s="7">
        <f>SUM(H39:H41)</f>
        <v>27455.599999999999</v>
      </c>
      <c r="I38" s="8">
        <f t="shared" si="5"/>
        <v>0.35202822421252472</v>
      </c>
      <c r="J38" s="8">
        <f>(H38/H6)</f>
        <v>0.11473269308415382</v>
      </c>
      <c r="K38" s="8">
        <f t="shared" si="6"/>
        <v>1.22861456314923</v>
      </c>
      <c r="L38" s="15">
        <f t="shared" si="7"/>
        <v>-6.1511141041218909E-3</v>
      </c>
    </row>
    <row r="39" spans="1:12" s="13" customFormat="1" ht="21" customHeight="1" x14ac:dyDescent="0.2">
      <c r="A39" s="1" t="s">
        <v>76</v>
      </c>
      <c r="B39" s="2" t="s">
        <v>77</v>
      </c>
      <c r="C39" s="3">
        <v>72618.960000000006</v>
      </c>
      <c r="D39" s="3">
        <v>24722.03</v>
      </c>
      <c r="E39" s="4">
        <f t="shared" si="4"/>
        <v>0.34043492222967658</v>
      </c>
      <c r="F39" s="4">
        <f>(D39/D6)</f>
        <v>8.8268507604214508E-2</v>
      </c>
      <c r="G39" s="3">
        <v>56353.919999999998</v>
      </c>
      <c r="H39" s="3">
        <v>19940.84</v>
      </c>
      <c r="I39" s="4">
        <f t="shared" si="5"/>
        <v>0.35385009596493022</v>
      </c>
      <c r="J39" s="4">
        <f>(H39/H6)</f>
        <v>8.3329676844076175E-2</v>
      </c>
      <c r="K39" s="4">
        <f t="shared" si="6"/>
        <v>1.2397687359208538</v>
      </c>
      <c r="L39" s="14">
        <f t="shared" si="7"/>
        <v>-1.3415173735253638E-2</v>
      </c>
    </row>
    <row r="40" spans="1:12" s="13" customFormat="1" ht="21" customHeight="1" x14ac:dyDescent="0.2">
      <c r="A40" s="1" t="s">
        <v>78</v>
      </c>
      <c r="B40" s="2" t="s">
        <v>79</v>
      </c>
      <c r="C40" s="3">
        <v>243.79</v>
      </c>
      <c r="D40" s="3">
        <v>82.34</v>
      </c>
      <c r="E40" s="4">
        <f t="shared" si="4"/>
        <v>0.3377497026129046</v>
      </c>
      <c r="F40" s="4">
        <f>(D40/D6)</f>
        <v>2.9398997234980395E-4</v>
      </c>
      <c r="G40" s="3">
        <v>324.12</v>
      </c>
      <c r="H40" s="3">
        <v>109.64</v>
      </c>
      <c r="I40" s="4">
        <f t="shared" si="5"/>
        <v>0.33826977662594099</v>
      </c>
      <c r="J40" s="4">
        <f>(H40/H6)</f>
        <v>4.5816855103318177E-4</v>
      </c>
      <c r="K40" s="4">
        <f t="shared" si="6"/>
        <v>0.75100328347318501</v>
      </c>
      <c r="L40" s="14">
        <f t="shared" si="7"/>
        <v>-5.2007401303638678E-4</v>
      </c>
    </row>
    <row r="41" spans="1:12" s="13" customFormat="1" ht="21" customHeight="1" x14ac:dyDescent="0.2">
      <c r="A41" s="1" t="s">
        <v>80</v>
      </c>
      <c r="B41" s="2" t="s">
        <v>81</v>
      </c>
      <c r="C41" s="3">
        <v>24664.23</v>
      </c>
      <c r="D41" s="3">
        <v>8927.98</v>
      </c>
      <c r="E41" s="4">
        <f t="shared" si="4"/>
        <v>0.36198089297740088</v>
      </c>
      <c r="F41" s="4">
        <f>(D41/D6)</f>
        <v>3.187681070366289E-2</v>
      </c>
      <c r="G41" s="3">
        <v>21314.57</v>
      </c>
      <c r="H41" s="3">
        <v>7405.12</v>
      </c>
      <c r="I41" s="4">
        <f t="shared" si="5"/>
        <v>0.34742056724578541</v>
      </c>
      <c r="J41" s="4">
        <f>(H41/H6)</f>
        <v>3.0944847689044461E-2</v>
      </c>
      <c r="K41" s="4">
        <f t="shared" si="6"/>
        <v>1.2056496045978997</v>
      </c>
      <c r="L41" s="14">
        <f t="shared" si="7"/>
        <v>1.4560325731615475E-2</v>
      </c>
    </row>
    <row r="42" spans="1:12" s="13" customFormat="1" ht="21" customHeight="1" x14ac:dyDescent="0.2">
      <c r="A42" s="5" t="s">
        <v>82</v>
      </c>
      <c r="B42" s="6" t="s">
        <v>83</v>
      </c>
      <c r="C42" s="7">
        <f>SUM(C43:C46)</f>
        <v>27545.08</v>
      </c>
      <c r="D42" s="7">
        <f>SUM(D43:D46)</f>
        <v>4347.99</v>
      </c>
      <c r="E42" s="8">
        <f t="shared" si="4"/>
        <v>0.15784996812497912</v>
      </c>
      <c r="F42" s="8">
        <f>(D42/D6)</f>
        <v>1.5524234392485108E-2</v>
      </c>
      <c r="G42" s="7">
        <f>SUM(G43:G46)</f>
        <v>34370.060000000005</v>
      </c>
      <c r="H42" s="7">
        <f>SUM(H43:H46)</f>
        <v>3954.1099999999997</v>
      </c>
      <c r="I42" s="8">
        <f t="shared" si="5"/>
        <v>0.11504518758477579</v>
      </c>
      <c r="J42" s="8">
        <f>(H42/H6)</f>
        <v>1.6523612270392323E-2</v>
      </c>
      <c r="K42" s="8">
        <f t="shared" si="6"/>
        <v>1.0996128079390812</v>
      </c>
      <c r="L42" s="8">
        <f t="shared" si="7"/>
        <v>4.2804780540203327E-2</v>
      </c>
    </row>
    <row r="43" spans="1:12" s="13" customFormat="1" ht="21" customHeight="1" x14ac:dyDescent="0.2">
      <c r="A43" s="1" t="s">
        <v>84</v>
      </c>
      <c r="B43" s="2" t="s">
        <v>85</v>
      </c>
      <c r="C43" s="3">
        <v>5000</v>
      </c>
      <c r="D43" s="3">
        <v>1603.13</v>
      </c>
      <c r="E43" s="4">
        <f t="shared" si="4"/>
        <v>0.32062600000000002</v>
      </c>
      <c r="F43" s="4">
        <f>(D43/D6)</f>
        <v>5.7238783625594026E-3</v>
      </c>
      <c r="G43" s="3">
        <v>7624.81</v>
      </c>
      <c r="H43" s="3">
        <v>1646.09</v>
      </c>
      <c r="I43" s="4">
        <f t="shared" si="5"/>
        <v>0.21588603519300806</v>
      </c>
      <c r="J43" s="4">
        <f>(H43/H6)</f>
        <v>6.8787547443470458E-3</v>
      </c>
      <c r="K43" s="4">
        <f t="shared" si="6"/>
        <v>0.97390179151808232</v>
      </c>
      <c r="L43" s="4">
        <f t="shared" si="7"/>
        <v>0.10473996480699196</v>
      </c>
    </row>
    <row r="44" spans="1:12" s="13" customFormat="1" ht="21" customHeight="1" x14ac:dyDescent="0.2">
      <c r="A44" s="1" t="s">
        <v>86</v>
      </c>
      <c r="B44" s="2" t="s">
        <v>87</v>
      </c>
      <c r="C44" s="3">
        <v>487</v>
      </c>
      <c r="D44" s="3">
        <v>191.3</v>
      </c>
      <c r="E44" s="4">
        <f t="shared" si="4"/>
        <v>0.39281314168377823</v>
      </c>
      <c r="F44" s="4">
        <f>(D44/D6)</f>
        <v>6.830250389909824E-4</v>
      </c>
      <c r="G44" s="3">
        <v>1971.34</v>
      </c>
      <c r="H44" s="3">
        <v>34.270000000000003</v>
      </c>
      <c r="I44" s="4">
        <f t="shared" si="5"/>
        <v>1.7384114358761048E-2</v>
      </c>
      <c r="J44" s="4">
        <f>(H44/H6)</f>
        <v>1.4320901353435917E-4</v>
      </c>
      <c r="K44" s="4">
        <f t="shared" si="6"/>
        <v>5.5821418149985407</v>
      </c>
      <c r="L44" s="4">
        <f t="shared" si="7"/>
        <v>0.37542902732501721</v>
      </c>
    </row>
    <row r="45" spans="1:12" s="13" customFormat="1" ht="21" customHeight="1" x14ac:dyDescent="0.2">
      <c r="A45" s="1" t="s">
        <v>88</v>
      </c>
      <c r="B45" s="2" t="s">
        <v>89</v>
      </c>
      <c r="C45" s="3">
        <v>21368.080000000002</v>
      </c>
      <c r="D45" s="3">
        <v>2333.16</v>
      </c>
      <c r="E45" s="4">
        <f t="shared" si="4"/>
        <v>0.10918903336191177</v>
      </c>
      <c r="F45" s="4">
        <f>(D45/D6)</f>
        <v>8.3304061681766881E-3</v>
      </c>
      <c r="G45" s="3">
        <v>24183.61</v>
      </c>
      <c r="H45" s="3">
        <v>2116.62</v>
      </c>
      <c r="I45" s="4">
        <f t="shared" si="5"/>
        <v>8.7522913245789188E-2</v>
      </c>
      <c r="J45" s="4">
        <f>(H45/H6)</f>
        <v>8.8450266188239059E-3</v>
      </c>
      <c r="K45" s="4">
        <f t="shared" si="6"/>
        <v>1.1023046177396036</v>
      </c>
      <c r="L45" s="14">
        <f t="shared" si="7"/>
        <v>2.1666120116122581E-2</v>
      </c>
    </row>
    <row r="46" spans="1:12" s="13" customFormat="1" ht="21" customHeight="1" x14ac:dyDescent="0.2">
      <c r="A46" s="1" t="s">
        <v>90</v>
      </c>
      <c r="B46" s="2" t="s">
        <v>91</v>
      </c>
      <c r="C46" s="3">
        <v>690</v>
      </c>
      <c r="D46" s="3">
        <v>220.4</v>
      </c>
      <c r="E46" s="4">
        <f t="shared" si="4"/>
        <v>0.31942028985507248</v>
      </c>
      <c r="F46" s="4">
        <f>(D46/D6)</f>
        <v>7.869248227580372E-4</v>
      </c>
      <c r="G46" s="3">
        <v>590.29999999999995</v>
      </c>
      <c r="H46" s="3">
        <v>157.13</v>
      </c>
      <c r="I46" s="4">
        <f t="shared" si="5"/>
        <v>0.26618668473657464</v>
      </c>
      <c r="J46" s="4">
        <f>(H46/H6)</f>
        <v>6.566218936870106E-4</v>
      </c>
      <c r="K46" s="4">
        <f t="shared" si="6"/>
        <v>1.4026602176541718</v>
      </c>
      <c r="L46" s="14">
        <f t="shared" si="7"/>
        <v>5.323360511849784E-2</v>
      </c>
    </row>
    <row r="47" spans="1:12" s="13" customFormat="1" ht="21" customHeight="1" x14ac:dyDescent="0.2">
      <c r="A47" s="5" t="s">
        <v>92</v>
      </c>
      <c r="B47" s="6" t="s">
        <v>93</v>
      </c>
      <c r="C47" s="7">
        <f>SUM(C48:C48)</f>
        <v>2150.54</v>
      </c>
      <c r="D47" s="7">
        <f>SUM(D48:D48)</f>
        <v>1234.51</v>
      </c>
      <c r="E47" s="8">
        <f t="shared" si="4"/>
        <v>0.5740465185488296</v>
      </c>
      <c r="F47" s="8">
        <f>(D47/D6)</f>
        <v>4.40774302605728E-3</v>
      </c>
      <c r="G47" s="7">
        <f>SUM(G48:G48)</f>
        <v>2178.27</v>
      </c>
      <c r="H47" s="7">
        <f>SUM(H48:H48)</f>
        <v>1962.3</v>
      </c>
      <c r="I47" s="8">
        <f t="shared" si="5"/>
        <v>0.90085251139665878</v>
      </c>
      <c r="J47" s="8">
        <f>(H47/H6)</f>
        <v>8.2001472792084321E-3</v>
      </c>
      <c r="K47" s="8">
        <f t="shared" si="6"/>
        <v>0.62911379503643683</v>
      </c>
      <c r="L47" s="15">
        <f t="shared" si="7"/>
        <v>-0.32680599284782919</v>
      </c>
    </row>
    <row r="48" spans="1:12" s="13" customFormat="1" ht="21" customHeight="1" x14ac:dyDescent="0.2">
      <c r="A48" s="1" t="s">
        <v>94</v>
      </c>
      <c r="B48" s="2" t="s">
        <v>95</v>
      </c>
      <c r="C48" s="3">
        <v>2150.54</v>
      </c>
      <c r="D48" s="3">
        <v>1234.51</v>
      </c>
      <c r="E48" s="4">
        <f t="shared" si="4"/>
        <v>0.5740465185488296</v>
      </c>
      <c r="F48" s="4">
        <f>(D48/D6)</f>
        <v>4.40774302605728E-3</v>
      </c>
      <c r="G48" s="3">
        <v>2178.27</v>
      </c>
      <c r="H48" s="3">
        <v>1962.3</v>
      </c>
      <c r="I48" s="4">
        <f t="shared" si="5"/>
        <v>0.90085251139665878</v>
      </c>
      <c r="J48" s="4">
        <f>(H48/H6)</f>
        <v>8.2001472792084321E-3</v>
      </c>
      <c r="K48" s="4">
        <f t="shared" si="6"/>
        <v>0.62911379503643683</v>
      </c>
      <c r="L48" s="4">
        <f t="shared" si="7"/>
        <v>-0.32680599284782919</v>
      </c>
    </row>
    <row r="49" spans="1:12" s="13" customFormat="1" ht="21" customHeight="1" x14ac:dyDescent="0.2">
      <c r="A49" s="5" t="s">
        <v>96</v>
      </c>
      <c r="B49" s="6" t="s">
        <v>97</v>
      </c>
      <c r="C49" s="7">
        <f>SUM(C50:C50)</f>
        <v>3367.83</v>
      </c>
      <c r="D49" s="7">
        <f>SUM(D50:D50)</f>
        <v>1002.36</v>
      </c>
      <c r="E49" s="8">
        <f t="shared" si="4"/>
        <v>0.29762784938669706</v>
      </c>
      <c r="F49" s="8">
        <f>(D49/D6)</f>
        <v>3.5788655414689028E-3</v>
      </c>
      <c r="G49" s="7">
        <f>SUM(G50:G50)</f>
        <v>2364.4</v>
      </c>
      <c r="H49" s="7">
        <f>SUM(H50:H50)</f>
        <v>935.45</v>
      </c>
      <c r="I49" s="8">
        <f t="shared" si="5"/>
        <v>0.39563948570461849</v>
      </c>
      <c r="J49" s="8">
        <f>(H49/H6)</f>
        <v>3.9091004292593021E-3</v>
      </c>
      <c r="K49" s="8">
        <f t="shared" si="6"/>
        <v>1.0715270725319364</v>
      </c>
      <c r="L49" s="15">
        <f t="shared" si="7"/>
        <v>-9.8011636317921424E-2</v>
      </c>
    </row>
    <row r="50" spans="1:12" s="13" customFormat="1" ht="21" customHeight="1" x14ac:dyDescent="0.2">
      <c r="A50" s="1" t="s">
        <v>98</v>
      </c>
      <c r="B50" s="2" t="s">
        <v>99</v>
      </c>
      <c r="C50" s="3">
        <v>3367.83</v>
      </c>
      <c r="D50" s="3">
        <v>1002.36</v>
      </c>
      <c r="E50" s="4">
        <f t="shared" si="4"/>
        <v>0.29762784938669706</v>
      </c>
      <c r="F50" s="4">
        <f>(D50/D6)</f>
        <v>3.5788655414689028E-3</v>
      </c>
      <c r="G50" s="3">
        <v>2364.4</v>
      </c>
      <c r="H50" s="3">
        <v>935.45</v>
      </c>
      <c r="I50" s="4">
        <f t="shared" si="5"/>
        <v>0.39563948570461849</v>
      </c>
      <c r="J50" s="4">
        <f>(H50/H6)</f>
        <v>3.9091004292593021E-3</v>
      </c>
      <c r="K50" s="4">
        <f t="shared" si="6"/>
        <v>1.0715270725319364</v>
      </c>
      <c r="L50" s="4">
        <f t="shared" si="7"/>
        <v>-9.8011636317921424E-2</v>
      </c>
    </row>
    <row r="51" spans="1:12" s="13" customFormat="1" ht="41.1" customHeight="1" x14ac:dyDescent="0.2">
      <c r="A51" s="5" t="s">
        <v>100</v>
      </c>
      <c r="B51" s="6" t="s">
        <v>101</v>
      </c>
      <c r="C51" s="7">
        <f>SUM(C52:C52)</f>
        <v>4.8</v>
      </c>
      <c r="D51" s="7">
        <f>SUM(D52:D52)</f>
        <v>1.39</v>
      </c>
      <c r="E51" s="8">
        <f t="shared" si="4"/>
        <v>0.2895833333333333</v>
      </c>
      <c r="F51" s="8">
        <f>(D51/D6)</f>
        <v>4.9629106335466042E-6</v>
      </c>
      <c r="G51" s="7">
        <f>SUM(G52:G52)</f>
        <v>4.8</v>
      </c>
      <c r="H51" s="7">
        <f>SUM(H52:H52)</f>
        <v>1.39</v>
      </c>
      <c r="I51" s="8">
        <f t="shared" si="5"/>
        <v>0.2895833333333333</v>
      </c>
      <c r="J51" s="8">
        <f>(H51/H6)</f>
        <v>5.8085943627884219E-6</v>
      </c>
      <c r="K51" s="8">
        <f t="shared" si="6"/>
        <v>1</v>
      </c>
      <c r="L51" s="8">
        <f t="shared" si="7"/>
        <v>0</v>
      </c>
    </row>
    <row r="52" spans="1:12" s="13" customFormat="1" ht="21" customHeight="1" x14ac:dyDescent="0.2">
      <c r="A52" s="1" t="s">
        <v>102</v>
      </c>
      <c r="B52" s="2" t="s">
        <v>103</v>
      </c>
      <c r="C52" s="3">
        <v>4.8</v>
      </c>
      <c r="D52" s="3">
        <v>1.39</v>
      </c>
      <c r="E52" s="4">
        <f t="shared" si="4"/>
        <v>0.2895833333333333</v>
      </c>
      <c r="F52" s="4">
        <f>(D52/D6)</f>
        <v>4.9629106335466042E-6</v>
      </c>
      <c r="G52" s="3">
        <v>4.8</v>
      </c>
      <c r="H52" s="3">
        <v>1.39</v>
      </c>
      <c r="I52" s="4">
        <f t="shared" si="5"/>
        <v>0.2895833333333333</v>
      </c>
      <c r="J52" s="4">
        <f>(H52/H6)</f>
        <v>5.8085943627884219E-6</v>
      </c>
      <c r="K52" s="4">
        <f t="shared" si="6"/>
        <v>1</v>
      </c>
      <c r="L52" s="4">
        <f t="shared" si="7"/>
        <v>0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2020-05-19T12:14:43Z</cp:lastPrinted>
  <dcterms:created xsi:type="dcterms:W3CDTF">2017-03-10T06:35:34Z</dcterms:created>
  <dcterms:modified xsi:type="dcterms:W3CDTF">2023-06-08T13:00:57Z</dcterms:modified>
</cp:coreProperties>
</file>