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Таблица!$C$6:$L$63</definedName>
  </definedNames>
  <calcPr calcId="125725"/>
</workbook>
</file>

<file path=xl/calcChain.xml><?xml version="1.0" encoding="utf-8"?>
<calcChain xmlns="http://schemas.openxmlformats.org/spreadsheetml/2006/main">
  <c r="E63" i="1"/>
  <c r="H60"/>
  <c r="G60"/>
  <c r="D60"/>
  <c r="C60"/>
  <c r="E60" s="1"/>
  <c r="H58"/>
  <c r="G58"/>
  <c r="D58"/>
  <c r="C58"/>
  <c r="H56"/>
  <c r="G56"/>
  <c r="D56"/>
  <c r="C56"/>
  <c r="H54"/>
  <c r="G54"/>
  <c r="D54"/>
  <c r="C54"/>
  <c r="H49"/>
  <c r="G49"/>
  <c r="D49"/>
  <c r="C49"/>
  <c r="H45"/>
  <c r="G45"/>
  <c r="D45"/>
  <c r="C45"/>
  <c r="H39"/>
  <c r="H6" s="1"/>
  <c r="G39"/>
  <c r="D39"/>
  <c r="C39"/>
  <c r="E38"/>
  <c r="H37"/>
  <c r="G37"/>
  <c r="D37"/>
  <c r="C37"/>
  <c r="H32"/>
  <c r="G32"/>
  <c r="D32"/>
  <c r="C32"/>
  <c r="H18"/>
  <c r="G18"/>
  <c r="D18"/>
  <c r="C18"/>
  <c r="H16"/>
  <c r="G16"/>
  <c r="D16"/>
  <c r="C16"/>
  <c r="H23"/>
  <c r="G23"/>
  <c r="D23"/>
  <c r="C23"/>
  <c r="H7"/>
  <c r="G7"/>
  <c r="D7"/>
  <c r="C7"/>
  <c r="E37" l="1"/>
  <c r="D6"/>
  <c r="C6"/>
  <c r="G6"/>
  <c r="F60" l="1"/>
  <c r="F63"/>
  <c r="F37"/>
  <c r="F38"/>
  <c r="K42" l="1"/>
  <c r="F42"/>
  <c r="E42"/>
  <c r="E59"/>
  <c r="E58"/>
  <c r="L58" s="1"/>
  <c r="E57"/>
  <c r="E56"/>
  <c r="E55"/>
  <c r="E54"/>
  <c r="E53"/>
  <c r="E52"/>
  <c r="E51"/>
  <c r="E50"/>
  <c r="E49"/>
  <c r="E48"/>
  <c r="E47"/>
  <c r="E46"/>
  <c r="E45"/>
  <c r="E44"/>
  <c r="E43"/>
  <c r="E41"/>
  <c r="E40"/>
  <c r="E39"/>
  <c r="E36"/>
  <c r="E35"/>
  <c r="E34"/>
  <c r="E33"/>
  <c r="E32"/>
  <c r="E31"/>
  <c r="L31" s="1"/>
  <c r="E30"/>
  <c r="E29"/>
  <c r="E28"/>
  <c r="E27"/>
  <c r="E26"/>
  <c r="E25"/>
  <c r="E24"/>
  <c r="E23"/>
  <c r="E22"/>
  <c r="E21"/>
  <c r="E20"/>
  <c r="E19"/>
  <c r="L19" s="1"/>
  <c r="E18"/>
  <c r="L18" s="1"/>
  <c r="E17"/>
  <c r="E16"/>
  <c r="E15"/>
  <c r="L15" s="1"/>
  <c r="E14"/>
  <c r="L14" s="1"/>
  <c r="E13"/>
  <c r="E12"/>
  <c r="E11"/>
  <c r="L11" s="1"/>
  <c r="E10"/>
  <c r="E9"/>
  <c r="E8"/>
  <c r="E6"/>
  <c r="E7"/>
  <c r="F59"/>
  <c r="F58"/>
  <c r="F57"/>
  <c r="F56"/>
  <c r="F55"/>
  <c r="F54"/>
  <c r="F53"/>
  <c r="F52"/>
  <c r="F51"/>
  <c r="F50"/>
  <c r="F49"/>
  <c r="F48"/>
  <c r="F47"/>
  <c r="F46"/>
  <c r="F45"/>
  <c r="F44"/>
  <c r="F43"/>
  <c r="F41"/>
  <c r="F40"/>
  <c r="F39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9"/>
  <c r="I58"/>
  <c r="I57"/>
  <c r="I56"/>
  <c r="I55"/>
  <c r="I54"/>
  <c r="I53"/>
  <c r="I52"/>
  <c r="I51"/>
  <c r="I50"/>
  <c r="I49"/>
  <c r="I48"/>
  <c r="I47"/>
  <c r="I46"/>
  <c r="I45"/>
  <c r="I44"/>
  <c r="I43"/>
  <c r="I41"/>
  <c r="I40"/>
  <c r="I39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I7"/>
  <c r="K59"/>
  <c r="K58"/>
  <c r="K57"/>
  <c r="K56"/>
  <c r="K55"/>
  <c r="K54"/>
  <c r="K53"/>
  <c r="K52"/>
  <c r="K51"/>
  <c r="K50"/>
  <c r="K49"/>
  <c r="K48"/>
  <c r="K47"/>
  <c r="K46"/>
  <c r="K45"/>
  <c r="K44"/>
  <c r="K43"/>
  <c r="K41"/>
  <c r="K40"/>
  <c r="K39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9"/>
  <c r="J58"/>
  <c r="J57"/>
  <c r="J56"/>
  <c r="J55"/>
  <c r="J54"/>
  <c r="J53"/>
  <c r="J52"/>
  <c r="J51"/>
  <c r="J50"/>
  <c r="J49"/>
  <c r="J48"/>
  <c r="J47"/>
  <c r="J46"/>
  <c r="J45"/>
  <c r="J44"/>
  <c r="J43"/>
  <c r="J41"/>
  <c r="J40"/>
  <c r="J39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59" l="1"/>
  <c r="L55"/>
  <c r="L51"/>
  <c r="L47"/>
  <c r="L43"/>
  <c r="L35"/>
  <c r="L45"/>
  <c r="L6"/>
  <c r="L22"/>
  <c r="L13"/>
  <c r="L17"/>
  <c r="L21"/>
  <c r="L7"/>
  <c r="L10"/>
  <c r="L26"/>
  <c r="L30"/>
  <c r="L34"/>
  <c r="L40"/>
  <c r="L49"/>
  <c r="L53"/>
  <c r="L57"/>
  <c r="L56"/>
  <c r="L52"/>
  <c r="L48"/>
  <c r="L44"/>
  <c r="L39"/>
  <c r="L9"/>
  <c r="L12"/>
  <c r="L20"/>
  <c r="L32"/>
  <c r="L50"/>
  <c r="L8"/>
  <c r="L16"/>
  <c r="L24"/>
  <c r="L28"/>
  <c r="L36"/>
  <c r="L23"/>
  <c r="L27"/>
  <c r="L41"/>
  <c r="L46"/>
  <c r="L54"/>
  <c r="L25"/>
  <c r="L29"/>
  <c r="L33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<sst xmlns="http://schemas.openxmlformats.org/spreadsheetml/2006/main" count="128" uniqueCount="128">
  <si>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</si>
  <si>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</si>
  <si>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</si>
  <si>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</si>
  <si>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</si>
  <si>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</si>
  <si>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</si>
  <si>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</si>
  <si>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</si>
  <si>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</si>
  <si>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</si>
  <si>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</si>
  <si>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</si>
  <si>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</si>
  <si>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</si>
  <si>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</si>
  <si>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</si>
  <si>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</si>
  <si>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</si>
  <si>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</si>
  <si>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</si>
  <si>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</si>
  <si>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</si>
  <si>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</si>
  <si>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</si>
  <si>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</si>
  <si>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</si>
  <si>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</si>
  <si>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</si>
  <si>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</si>
  <si>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</si>
  <si>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</si>
  <si>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</si>
  <si>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</si>
  <si>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</si>
  <si>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</si>
  <si>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</si>
  <si>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</si>
  <si>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</si>
  <si>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</si>
  <si>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</si>
  <si>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</si>
  <si>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</si>
  <si>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</si>
  <si>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</si>
  <si>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</si>
  <si>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</si>
  <si>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</si>
  <si>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</si>
  <si>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</si>
  <si>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</si>
  <si>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</si>
  <si>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</si>
  <si>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</si>
  <si>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</si>
  <si>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</si>
  <si>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</si>
  <si>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</si>
  <si>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</si>
  <si>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</si>
  <si>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</si>
  <si>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</si>
  <si>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</si>
  <si>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</si>
  <si>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</si>
  <si>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</si>
  <si>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</si>
  <si>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</si>
  <si>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</si>
  <si>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</si>
  <si>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</si>
  <si>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</si>
  <si>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</si>
  <si>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</si>
  <si>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</si>
  <si>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</si>
  <si>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</si>
  <si>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</si>
  <si>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</si>
  <si>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</si>
  <si>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</si>
  <si>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</si>
  <si>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</si>
  <si>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</si>
  <si>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</si>
  <si>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</si>
  <si>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</si>
  <si>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</si>
  <si>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</si>
  <si>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</si>
  <si>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</si>
  <si>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</si>
  <si>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</si>
  <si>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</si>
  <si>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</si>
  <si>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</si>
  <si>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</si>
  <si>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</si>
  <si>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</si>
  <si>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</si>
  <si>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</si>
  <si>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</si>
  <si>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</si>
  <si>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</si>
  <si>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</si>
  <si>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</si>
  <si>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</si>
  <si>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</si>
  <si>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</si>
  <si>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</si>
  <si>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</si>
  <si>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</si>
  <si>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</si>
  <si>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</si>
  <si>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</si>
  <si>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</si>
  <si>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</si>
  <si>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</si>
  <si>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</si>
  <si>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</si>
  <si>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</si>
  <si>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</si>
  <si>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</si>
  <si>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</si>
  <si>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Информация об исполнении за январь-март месяц 2020 года, 2019 года в разрезе разделов, подразделов классификации расходов</t>
  </si>
  <si>
    <t>за январь-март месяц 2020 года</t>
  </si>
  <si>
    <t>ОХРАНА ОКРУЖАЮЩЕЙ СРЕДЫ</t>
  </si>
  <si>
    <t>Сбор,удаление отходов и очистка сточных вод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</si>
</sst>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3"/>
  <sheetViews>
    <sheetView tabSelected="1" workbookViewId="0">
      <selection activeCell="D18" sqref="D18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125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C7+C16+C18+C23+C32+C45+C49+C54+C56+C58+C39+C37+C60</f>
        <v>669457.68999999994</v>
      </c>
      <c r="D6" s="3">
        <f>D7+D16+D18+D23+D32+D45+D49+D54+D56+D58+D39+D37+D60</f>
        <v>140878.28999999998</v>
      </c>
      <c r="E6" s="4">
        <f t="shared" ref="E6:E39" si="0">(D6/C6)</f>
        <v>0.2104364354975144</v>
      </c>
      <c r="F6" s="4">
        <v>1</v>
      </c>
      <c r="G6" s="3">
        <f>G7+G16+G18+G23+G32+G45+G49+G54+G56+G58+G39+G37+G60</f>
        <v>556643.43999999994</v>
      </c>
      <c r="H6" s="3">
        <f>H7+H16+H18+H23+H32+H45+H49+H54+H56+H58+H39+H37+H60</f>
        <v>130070.47</v>
      </c>
      <c r="I6" s="4">
        <f t="shared" ref="I6:I39" si="1">(H6/G6)</f>
        <v>0.23366927669173648</v>
      </c>
      <c r="J6" s="4">
        <v>1</v>
      </c>
      <c r="K6" s="4">
        <f t="shared" ref="K6:K39" si="2">(D6/H6)</f>
        <v>1.0830920346486022</v>
      </c>
      <c r="L6" s="14">
        <f t="shared" ref="L6:L39" si="3">(E6-I6)</f>
        <v>-2.3232841194222087E-2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78725.22</v>
      </c>
      <c r="D7" s="7">
        <f>SUM(D8:D15)</f>
        <v>19715.239999999998</v>
      </c>
      <c r="E7" s="8">
        <f t="shared" si="0"/>
        <v>0.25043105627396151</v>
      </c>
      <c r="F7" s="8">
        <f>(D7/D6)</f>
        <v>0.13994519666585958</v>
      </c>
      <c r="G7" s="7">
        <f>SUM(G8:G15)</f>
        <v>75588.97</v>
      </c>
      <c r="H7" s="7">
        <f>SUM(H8:H15)</f>
        <v>17604.150000000001</v>
      </c>
      <c r="I7" s="8">
        <f t="shared" si="1"/>
        <v>0.23289310596506343</v>
      </c>
      <c r="J7" s="8">
        <f>(H7/H6)</f>
        <v>0.13534317205127344</v>
      </c>
      <c r="K7" s="8">
        <f t="shared" si="2"/>
        <v>1.1199200188591893</v>
      </c>
      <c r="L7" s="15">
        <f t="shared" si="3"/>
        <v>1.753795030889807E-2</v>
      </c>
    </row>
    <row r="8" spans="1:15" s="13" customFormat="1" ht="41.1" customHeight="1">
      <c r="A8" s="1" t="s">
        <v>16</v>
      </c>
      <c r="B8" s="2" t="s">
        <v>17</v>
      </c>
      <c r="C8" s="3">
        <v>6104.6</v>
      </c>
      <c r="D8" s="3">
        <v>1431.95</v>
      </c>
      <c r="E8" s="4">
        <f t="shared" si="0"/>
        <v>0.23456901353078005</v>
      </c>
      <c r="F8" s="4">
        <f>(D8/D6)</f>
        <v>1.016444762354796E-2</v>
      </c>
      <c r="G8" s="3">
        <v>6419.5</v>
      </c>
      <c r="H8" s="3">
        <v>1519.55</v>
      </c>
      <c r="I8" s="4">
        <f t="shared" si="1"/>
        <v>0.23670846639146351</v>
      </c>
      <c r="J8" s="4">
        <f>(H8/H6)</f>
        <v>1.1682513332964814E-2</v>
      </c>
      <c r="K8" s="4">
        <f t="shared" si="2"/>
        <v>0.94235135401928205</v>
      </c>
      <c r="L8" s="14">
        <f t="shared" si="3"/>
        <v>-2.1394528606834551E-3</v>
      </c>
    </row>
    <row r="9" spans="1:15" s="13" customFormat="1" ht="60.95" customHeight="1">
      <c r="A9" s="1" t="s">
        <v>18</v>
      </c>
      <c r="B9" s="2" t="s">
        <v>19</v>
      </c>
      <c r="C9" s="3">
        <v>1004.9</v>
      </c>
      <c r="D9" s="3">
        <v>216.54</v>
      </c>
      <c r="E9" s="4">
        <f t="shared" si="0"/>
        <v>0.21548412777390785</v>
      </c>
      <c r="F9" s="4">
        <f>(D9/D6)</f>
        <v>1.537071467860662E-3</v>
      </c>
      <c r="G9" s="3">
        <v>1010.9</v>
      </c>
      <c r="H9" s="3">
        <v>221.74</v>
      </c>
      <c r="I9" s="4">
        <f t="shared" si="1"/>
        <v>0.21934909486596105</v>
      </c>
      <c r="J9" s="4">
        <f>(H9/H6)</f>
        <v>1.7047681921961227E-3</v>
      </c>
      <c r="K9" s="4">
        <f t="shared" si="2"/>
        <v>0.97654911157211144</v>
      </c>
      <c r="L9" s="14">
        <f t="shared" si="3"/>
        <v>-3.8649670920531953E-3</v>
      </c>
    </row>
    <row r="10" spans="1:15" s="13" customFormat="1" ht="60.95" customHeight="1">
      <c r="A10" s="1" t="s">
        <v>20</v>
      </c>
      <c r="B10" s="2" t="s">
        <v>21</v>
      </c>
      <c r="C10" s="3">
        <v>32403.01</v>
      </c>
      <c r="D10" s="3">
        <v>7404.49</v>
      </c>
      <c r="E10" s="4">
        <f t="shared" si="0"/>
        <v>0.22851241289003707</v>
      </c>
      <c r="F10" s="4">
        <f>(D10/D6)</f>
        <v>5.255948237304698E-2</v>
      </c>
      <c r="G10" s="3">
        <v>29254.32</v>
      </c>
      <c r="H10" s="3">
        <v>6789.21</v>
      </c>
      <c r="I10" s="4">
        <f t="shared" si="1"/>
        <v>0.23207546782834126</v>
      </c>
      <c r="J10" s="4">
        <f>(H10/H6)</f>
        <v>5.2196397844952815E-2</v>
      </c>
      <c r="K10" s="4">
        <f t="shared" si="2"/>
        <v>1.0906261553258774</v>
      </c>
      <c r="L10" s="14">
        <f t="shared" si="3"/>
        <v>-3.5630549383041943E-3</v>
      </c>
    </row>
    <row r="11" spans="1:15" s="13" customFormat="1" ht="21" customHeight="1">
      <c r="A11" s="1" t="s">
        <v>22</v>
      </c>
      <c r="B11" s="2" t="s">
        <v>23</v>
      </c>
      <c r="C11" s="3">
        <v>17.7</v>
      </c>
      <c r="D11" s="3"/>
      <c r="E11" s="4">
        <f t="shared" si="0"/>
        <v>0</v>
      </c>
      <c r="F11" s="4">
        <f>(D11/D6)</f>
        <v>0</v>
      </c>
      <c r="G11" s="3">
        <v>10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9935.66</v>
      </c>
      <c r="D12" s="3">
        <v>2172.8000000000002</v>
      </c>
      <c r="E12" s="4">
        <f t="shared" si="0"/>
        <v>0.21868703236624443</v>
      </c>
      <c r="F12" s="4">
        <f>(D12/D6)</f>
        <v>1.5423242289496845E-2</v>
      </c>
      <c r="G12" s="3">
        <v>9843.2999999999993</v>
      </c>
      <c r="H12" s="3">
        <v>2158.77</v>
      </c>
      <c r="I12" s="4">
        <f t="shared" si="1"/>
        <v>0.21931364481423915</v>
      </c>
      <c r="J12" s="4">
        <f>(H12/H6)</f>
        <v>1.6596926266200161E-2</v>
      </c>
      <c r="K12" s="4">
        <f t="shared" si="2"/>
        <v>1.0064990712303767</v>
      </c>
      <c r="L12" s="14">
        <f t="shared" si="3"/>
        <v>-6.2661244799472327E-4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545.5</v>
      </c>
      <c r="D14" s="3"/>
      <c r="E14" s="4">
        <f t="shared" si="0"/>
        <v>0</v>
      </c>
      <c r="F14" s="4">
        <f>(D14/D6)</f>
        <v>0</v>
      </c>
      <c r="G14" s="3">
        <v>605.4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28713.85</v>
      </c>
      <c r="D15" s="3">
        <v>8489.4599999999991</v>
      </c>
      <c r="E15" s="4">
        <f t="shared" si="0"/>
        <v>0.29565732216334623</v>
      </c>
      <c r="F15" s="4">
        <f>(D15/D6)</f>
        <v>6.0260952911907154E-2</v>
      </c>
      <c r="G15" s="3">
        <v>28445.55</v>
      </c>
      <c r="H15" s="3">
        <v>6914.88</v>
      </c>
      <c r="I15" s="4">
        <f t="shared" si="1"/>
        <v>0.2430918017053634</v>
      </c>
      <c r="J15" s="4">
        <f>(H15/H6)</f>
        <v>5.316256641495952E-2</v>
      </c>
      <c r="K15" s="4">
        <f t="shared" si="2"/>
        <v>1.2277089407191446</v>
      </c>
      <c r="L15" s="14">
        <f t="shared" si="3"/>
        <v>5.2565520457982823E-2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971.6</v>
      </c>
      <c r="D16" s="7">
        <f>SUM(D17:D17)</f>
        <v>175.2</v>
      </c>
      <c r="E16" s="8">
        <f t="shared" si="0"/>
        <v>0.1803211198023878</v>
      </c>
      <c r="F16" s="8">
        <f>(D16/D6)</f>
        <v>1.2436266794550105E-3</v>
      </c>
      <c r="G16" s="7">
        <f>SUM(G17:G17)</f>
        <v>1076.8</v>
      </c>
      <c r="H16" s="7">
        <f>SUM(H17:H17)</f>
        <v>187.81</v>
      </c>
      <c r="I16" s="8">
        <f t="shared" si="1"/>
        <v>0.17441493313521547</v>
      </c>
      <c r="J16" s="8">
        <f>(H16/H6)</f>
        <v>1.4439095976204284E-3</v>
      </c>
      <c r="K16" s="8">
        <f t="shared" si="2"/>
        <v>0.93285767531015384</v>
      </c>
      <c r="L16" s="8">
        <f t="shared" si="3"/>
        <v>5.9061866671723251E-3</v>
      </c>
    </row>
    <row r="17" spans="1:12" s="13" customFormat="1" ht="21" customHeight="1">
      <c r="A17" s="1" t="s">
        <v>34</v>
      </c>
      <c r="B17" s="2" t="s">
        <v>35</v>
      </c>
      <c r="C17" s="3">
        <v>971.6</v>
      </c>
      <c r="D17" s="3">
        <v>175.2</v>
      </c>
      <c r="E17" s="4">
        <f t="shared" si="0"/>
        <v>0.1803211198023878</v>
      </c>
      <c r="F17" s="4">
        <f>(D17/D6)</f>
        <v>1.2436266794550105E-3</v>
      </c>
      <c r="G17" s="3">
        <v>1076.8</v>
      </c>
      <c r="H17" s="3">
        <v>187.81</v>
      </c>
      <c r="I17" s="4">
        <f t="shared" si="1"/>
        <v>0.17441493313521547</v>
      </c>
      <c r="J17" s="4">
        <f>(H17/H6)</f>
        <v>1.4439095976204284E-3</v>
      </c>
      <c r="K17" s="4">
        <f t="shared" si="2"/>
        <v>0.93285767531015384</v>
      </c>
      <c r="L17" s="4">
        <f t="shared" si="3"/>
        <v>5.9061866671723251E-3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13393.51</v>
      </c>
      <c r="D18" s="7">
        <f>SUM(D19:D22)</f>
        <v>2748.85</v>
      </c>
      <c r="E18" s="8">
        <f t="shared" si="0"/>
        <v>0.20523746202451784</v>
      </c>
      <c r="F18" s="8">
        <f>(D18/D6)</f>
        <v>1.9512232864268869E-2</v>
      </c>
      <c r="G18" s="7">
        <f>SUM(G19:G22)</f>
        <v>9354.3499999999985</v>
      </c>
      <c r="H18" s="7">
        <f>SUM(H19:H22)</f>
        <v>2174.9300000000003</v>
      </c>
      <c r="I18" s="8">
        <f t="shared" si="1"/>
        <v>0.23250466360570224</v>
      </c>
      <c r="J18" s="8">
        <f>(H18/H6)</f>
        <v>1.6721166610684197E-2</v>
      </c>
      <c r="K18" s="8">
        <f t="shared" si="2"/>
        <v>1.2638797570496521</v>
      </c>
      <c r="L18" s="15">
        <f t="shared" si="3"/>
        <v>-2.7267201581184397E-2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5381.38</v>
      </c>
      <c r="D20" s="3">
        <v>1286.6099999999999</v>
      </c>
      <c r="E20" s="4">
        <f t="shared" si="0"/>
        <v>0.23908551338132594</v>
      </c>
      <c r="F20" s="4">
        <f>(D20/D6)</f>
        <v>9.1327769523607931E-3</v>
      </c>
      <c r="G20" s="3">
        <v>4653.95</v>
      </c>
      <c r="H20" s="3">
        <v>1151.23</v>
      </c>
      <c r="I20" s="4">
        <f t="shared" si="1"/>
        <v>0.24736621579518475</v>
      </c>
      <c r="J20" s="4">
        <f>(H20/H6)</f>
        <v>8.8508175606653843E-3</v>
      </c>
      <c r="K20" s="4">
        <f t="shared" si="2"/>
        <v>1.1175959625791543</v>
      </c>
      <c r="L20" s="14">
        <f t="shared" si="3"/>
        <v>-8.2807024138588092E-3</v>
      </c>
    </row>
    <row r="21" spans="1:12" s="13" customFormat="1" ht="21" customHeight="1">
      <c r="A21" s="1" t="s">
        <v>42</v>
      </c>
      <c r="B21" s="2" t="s">
        <v>43</v>
      </c>
      <c r="C21" s="3">
        <v>8012.13</v>
      </c>
      <c r="D21" s="3">
        <v>1462.24</v>
      </c>
      <c r="E21" s="4">
        <f t="shared" si="0"/>
        <v>0.1825032794026058</v>
      </c>
      <c r="F21" s="4">
        <f>(D21/D6)</f>
        <v>1.0379455911908074E-2</v>
      </c>
      <c r="G21" s="3">
        <v>4700.3999999999996</v>
      </c>
      <c r="H21" s="3">
        <v>1023.7</v>
      </c>
      <c r="I21" s="4">
        <f t="shared" si="1"/>
        <v>0.21778997532124927</v>
      </c>
      <c r="J21" s="4">
        <f>(H21/H6)</f>
        <v>7.870349050018809E-3</v>
      </c>
      <c r="K21" s="4">
        <f t="shared" si="2"/>
        <v>1.4283872228191852</v>
      </c>
      <c r="L21" s="4">
        <f t="shared" si="3"/>
        <v>-3.5286695918643474E-2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46718.57</v>
      </c>
      <c r="D23" s="7">
        <f>SUM(D24:D31)</f>
        <v>5981.53</v>
      </c>
      <c r="E23" s="8">
        <f t="shared" si="0"/>
        <v>0.12803324245583714</v>
      </c>
      <c r="F23" s="8">
        <f>(D23/D6)</f>
        <v>4.2458848698404848E-2</v>
      </c>
      <c r="G23" s="7">
        <f>SUM(G24:G31)</f>
        <v>29874.01</v>
      </c>
      <c r="H23" s="7">
        <f>SUM(H24:H31)</f>
        <v>9458.42</v>
      </c>
      <c r="I23" s="8">
        <f t="shared" si="1"/>
        <v>0.31661032449276144</v>
      </c>
      <c r="J23" s="8">
        <f>(H23/H6)</f>
        <v>7.2717658358580545E-2</v>
      </c>
      <c r="K23" s="8">
        <f t="shared" si="2"/>
        <v>0.6324026634469605</v>
      </c>
      <c r="L23" s="15">
        <f t="shared" si="3"/>
        <v>-0.1885770820369243</v>
      </c>
    </row>
    <row r="24" spans="1:12" s="13" customFormat="1" ht="21" customHeight="1">
      <c r="A24" s="1" t="s">
        <v>48</v>
      </c>
      <c r="B24" s="2" t="s">
        <v>49</v>
      </c>
      <c r="C24" s="3">
        <v>528.72</v>
      </c>
      <c r="D24" s="3"/>
      <c r="E24" s="4">
        <f t="shared" si="0"/>
        <v>0</v>
      </c>
      <c r="F24" s="4">
        <f>(D24/D6)</f>
        <v>0</v>
      </c>
      <c r="G24" s="3">
        <v>391</v>
      </c>
      <c r="H24" s="3">
        <v>10.09</v>
      </c>
      <c r="I24" s="4">
        <f t="shared" si="1"/>
        <v>2.5805626598465473E-2</v>
      </c>
      <c r="J24" s="4">
        <f>(H24/H6)</f>
        <v>7.757333390123061E-5</v>
      </c>
      <c r="K24" s="4">
        <f t="shared" si="2"/>
        <v>0</v>
      </c>
      <c r="L24" s="14">
        <f t="shared" si="3"/>
        <v>-2.5805626598465473E-2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7453.4</v>
      </c>
      <c r="D26" s="3">
        <v>1300.9100000000001</v>
      </c>
      <c r="E26" s="4">
        <f t="shared" si="0"/>
        <v>0.17453913650146244</v>
      </c>
      <c r="F26" s="4">
        <f>(D26/D6)</f>
        <v>9.234283011243254E-3</v>
      </c>
      <c r="G26" s="3">
        <v>8570.4</v>
      </c>
      <c r="H26" s="3">
        <v>3984.72</v>
      </c>
      <c r="I26" s="4">
        <f t="shared" si="1"/>
        <v>0.46493979277513303</v>
      </c>
      <c r="J26" s="4">
        <f>(H26/H6)</f>
        <v>3.0635085734679053E-2</v>
      </c>
      <c r="K26" s="4">
        <f t="shared" si="2"/>
        <v>0.32647463309843605</v>
      </c>
      <c r="L26" s="14">
        <f t="shared" si="3"/>
        <v>-0.29040065627367062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>
        <v>50</v>
      </c>
      <c r="H27" s="3"/>
      <c r="I27" s="4">
        <f t="shared" si="1"/>
        <v>0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50</v>
      </c>
      <c r="D28" s="3">
        <v>50</v>
      </c>
      <c r="E28" s="4">
        <f t="shared" si="0"/>
        <v>1</v>
      </c>
      <c r="F28" s="4">
        <f>(D28/D6)</f>
        <v>3.5491628979880441E-4</v>
      </c>
      <c r="G28" s="3"/>
      <c r="H28" s="3"/>
      <c r="I28" s="4" t="e">
        <f t="shared" si="1"/>
        <v>#DIV/0!</v>
      </c>
      <c r="J28" s="4">
        <f>(H28/H6)</f>
        <v>0</v>
      </c>
      <c r="K28" s="4" t="e">
        <f t="shared" si="2"/>
        <v>#DIV/0!</v>
      </c>
      <c r="L28" s="14" t="e">
        <f t="shared" si="3"/>
        <v>#DIV/0!</v>
      </c>
    </row>
    <row r="29" spans="1:12" s="13" customFormat="1" ht="21" customHeight="1">
      <c r="A29" s="1" t="s">
        <v>58</v>
      </c>
      <c r="B29" s="2" t="s">
        <v>59</v>
      </c>
      <c r="C29" s="3">
        <v>30457.59</v>
      </c>
      <c r="D29" s="3">
        <v>3142.3</v>
      </c>
      <c r="E29" s="4">
        <f t="shared" si="0"/>
        <v>0.10316968611108102</v>
      </c>
      <c r="F29" s="4">
        <f>(D29/D6)</f>
        <v>2.2305069148695664E-2</v>
      </c>
      <c r="G29" s="3">
        <v>13194.91</v>
      </c>
      <c r="H29" s="3">
        <v>3606.91</v>
      </c>
      <c r="I29" s="4">
        <f t="shared" si="1"/>
        <v>0.27335616536982821</v>
      </c>
      <c r="J29" s="4">
        <f>(H29/H6)</f>
        <v>2.773042951255577E-2</v>
      </c>
      <c r="K29" s="4">
        <f t="shared" si="2"/>
        <v>0.87118891239315654</v>
      </c>
      <c r="L29" s="4">
        <f t="shared" si="3"/>
        <v>-0.17018647925874719</v>
      </c>
    </row>
    <row r="30" spans="1:12" s="13" customFormat="1" ht="21" customHeight="1">
      <c r="A30" s="1" t="s">
        <v>60</v>
      </c>
      <c r="B30" s="2" t="s">
        <v>61</v>
      </c>
      <c r="C30" s="3">
        <v>1259.5</v>
      </c>
      <c r="D30" s="3">
        <v>112.69</v>
      </c>
      <c r="E30" s="4">
        <f t="shared" si="0"/>
        <v>8.9472012703453743E-2</v>
      </c>
      <c r="F30" s="4">
        <f>(D30/D6)</f>
        <v>7.9991033394854528E-4</v>
      </c>
      <c r="G30" s="3">
        <v>1322.2</v>
      </c>
      <c r="H30" s="3">
        <v>652.5</v>
      </c>
      <c r="I30" s="4">
        <f t="shared" si="1"/>
        <v>0.49349568900317653</v>
      </c>
      <c r="J30" s="4">
        <f>(H30/H6)</f>
        <v>5.0165114341479662E-3</v>
      </c>
      <c r="K30" s="4">
        <f t="shared" si="2"/>
        <v>0.17270498084291189</v>
      </c>
      <c r="L30" s="4">
        <f t="shared" si="3"/>
        <v>-0.4040236762997228</v>
      </c>
    </row>
    <row r="31" spans="1:12" s="13" customFormat="1" ht="21" customHeight="1">
      <c r="A31" s="1" t="s">
        <v>62</v>
      </c>
      <c r="B31" s="2" t="s">
        <v>63</v>
      </c>
      <c r="C31" s="3">
        <v>6969.36</v>
      </c>
      <c r="D31" s="3">
        <v>1375.63</v>
      </c>
      <c r="E31" s="4">
        <f t="shared" si="0"/>
        <v>0.19738254301686239</v>
      </c>
      <c r="F31" s="4">
        <f>(D31/D6)</f>
        <v>9.7646699147185875E-3</v>
      </c>
      <c r="G31" s="3">
        <v>6345.5</v>
      </c>
      <c r="H31" s="3">
        <v>1204.2</v>
      </c>
      <c r="I31" s="4">
        <f t="shared" si="1"/>
        <v>0.18977227956819795</v>
      </c>
      <c r="J31" s="4">
        <f>(H31/H6)</f>
        <v>9.2580583432965227E-3</v>
      </c>
      <c r="K31" s="4">
        <f t="shared" si="2"/>
        <v>1.1423600730775618</v>
      </c>
      <c r="L31" s="4">
        <f t="shared" si="3"/>
        <v>7.6102634486644449E-3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78458.12999999999</v>
      </c>
      <c r="D32" s="7">
        <f>SUM(D33:D36)</f>
        <v>9800.9700000000012</v>
      </c>
      <c r="E32" s="8">
        <f t="shared" si="0"/>
        <v>0.12491975019032447</v>
      </c>
      <c r="F32" s="8">
        <f>(D32/D6)</f>
        <v>6.9570478176587763E-2</v>
      </c>
      <c r="G32" s="7">
        <f>SUM(G33:G36)</f>
        <v>28072.319999999996</v>
      </c>
      <c r="H32" s="7">
        <f>SUM(H33:H36)</f>
        <v>7102.6799999999994</v>
      </c>
      <c r="I32" s="8">
        <f t="shared" si="1"/>
        <v>0.25301364475754051</v>
      </c>
      <c r="J32" s="8">
        <f>(H32/H6)</f>
        <v>5.4606399131178658E-2</v>
      </c>
      <c r="K32" s="8">
        <f t="shared" si="2"/>
        <v>1.3798974471607903</v>
      </c>
      <c r="L32" s="8">
        <f t="shared" si="3"/>
        <v>-0.12809389456721604</v>
      </c>
    </row>
    <row r="33" spans="1:12" s="13" customFormat="1" ht="21" customHeight="1">
      <c r="A33" s="1" t="s">
        <v>66</v>
      </c>
      <c r="B33" s="2" t="s">
        <v>67</v>
      </c>
      <c r="C33" s="3">
        <v>45346.67</v>
      </c>
      <c r="D33" s="3">
        <v>4649.84</v>
      </c>
      <c r="E33" s="4">
        <f t="shared" si="0"/>
        <v>0.10253983368569292</v>
      </c>
      <c r="F33" s="4">
        <f>(D33/D6)</f>
        <v>3.3006079219161454E-2</v>
      </c>
      <c r="G33" s="3">
        <v>1906.25</v>
      </c>
      <c r="H33" s="3">
        <v>598.33000000000004</v>
      </c>
      <c r="I33" s="4">
        <f t="shared" si="1"/>
        <v>0.31387803278688525</v>
      </c>
      <c r="J33" s="4">
        <f>(H33/H6)</f>
        <v>4.6000448833620729E-3</v>
      </c>
      <c r="K33" s="4">
        <f t="shared" si="2"/>
        <v>7.7713636287667338</v>
      </c>
      <c r="L33" s="4">
        <f t="shared" si="3"/>
        <v>-0.21133819910119234</v>
      </c>
    </row>
    <row r="34" spans="1:12" s="13" customFormat="1" ht="21" customHeight="1">
      <c r="A34" s="1" t="s">
        <v>68</v>
      </c>
      <c r="B34" s="2" t="s">
        <v>69</v>
      </c>
      <c r="C34" s="3">
        <v>5472.5</v>
      </c>
      <c r="D34" s="3">
        <v>1752.5</v>
      </c>
      <c r="E34" s="4">
        <f t="shared" si="0"/>
        <v>0.32023755139333027</v>
      </c>
      <c r="F34" s="4">
        <f>(D34/D6)</f>
        <v>1.2439815957448095E-2</v>
      </c>
      <c r="G34" s="3">
        <v>4542.33</v>
      </c>
      <c r="H34" s="3">
        <v>1608.07</v>
      </c>
      <c r="I34" s="4">
        <f t="shared" si="1"/>
        <v>0.35401875249046194</v>
      </c>
      <c r="J34" s="4">
        <f>(H34/H6)</f>
        <v>1.2363067497180566E-2</v>
      </c>
      <c r="K34" s="4">
        <f t="shared" si="2"/>
        <v>1.0898157418520338</v>
      </c>
      <c r="L34" s="4">
        <f t="shared" si="3"/>
        <v>-3.3781201097131675E-2</v>
      </c>
    </row>
    <row r="35" spans="1:12" s="13" customFormat="1" ht="21" customHeight="1">
      <c r="A35" s="1" t="s">
        <v>70</v>
      </c>
      <c r="B35" s="2" t="s">
        <v>71</v>
      </c>
      <c r="C35" s="3">
        <v>26553.040000000001</v>
      </c>
      <c r="D35" s="3">
        <v>3343.86</v>
      </c>
      <c r="E35" s="4">
        <f t="shared" si="0"/>
        <v>0.12593134345445944</v>
      </c>
      <c r="F35" s="4">
        <f>(D35/D6)</f>
        <v>2.3735807696132601E-2</v>
      </c>
      <c r="G35" s="3">
        <v>20890.939999999999</v>
      </c>
      <c r="H35" s="3">
        <v>4832.9799999999996</v>
      </c>
      <c r="I35" s="4">
        <f t="shared" si="1"/>
        <v>0.23134334788190478</v>
      </c>
      <c r="J35" s="4">
        <f>(H35/H6)</f>
        <v>3.7156627480472694E-2</v>
      </c>
      <c r="K35" s="4">
        <f t="shared" si="2"/>
        <v>0.69188368253127475</v>
      </c>
      <c r="L35" s="14">
        <f t="shared" si="3"/>
        <v>-0.10541200442744533</v>
      </c>
    </row>
    <row r="36" spans="1:12" s="13" customFormat="1" ht="21" customHeight="1">
      <c r="A36" s="1" t="s">
        <v>72</v>
      </c>
      <c r="B36" s="2" t="s">
        <v>73</v>
      </c>
      <c r="C36" s="3">
        <v>1085.92</v>
      </c>
      <c r="D36" s="3">
        <v>54.77</v>
      </c>
      <c r="E36" s="4">
        <f t="shared" si="0"/>
        <v>5.0436496242817153E-2</v>
      </c>
      <c r="F36" s="4">
        <f>(D36/D6)</f>
        <v>3.8877530384561035E-4</v>
      </c>
      <c r="G36" s="3">
        <v>732.8</v>
      </c>
      <c r="H36" s="3">
        <v>63.3</v>
      </c>
      <c r="I36" s="4">
        <f t="shared" si="1"/>
        <v>8.6381004366812231E-2</v>
      </c>
      <c r="J36" s="4">
        <f>(H36/H6)</f>
        <v>4.866592701633199E-4</v>
      </c>
      <c r="K36" s="4">
        <f t="shared" si="2"/>
        <v>0.86524486571879944</v>
      </c>
      <c r="L36" s="14">
        <f t="shared" si="3"/>
        <v>-3.5944508123995078E-2</v>
      </c>
    </row>
    <row r="37" spans="1:12" s="13" customFormat="1" ht="21" customHeight="1">
      <c r="A37" s="23" t="s">
        <v>126</v>
      </c>
      <c r="B37" s="24">
        <v>600</v>
      </c>
      <c r="C37" s="7">
        <f>SUM(C38:C38)</f>
        <v>1036.52</v>
      </c>
      <c r="D37" s="7">
        <f>SUM(D38:D38)</f>
        <v>288.82</v>
      </c>
      <c r="E37" s="4">
        <f t="shared" si="0"/>
        <v>0.27864392389920117</v>
      </c>
      <c r="F37" s="4">
        <f>(D37/D6)</f>
        <v>2.0501384563938138E-3</v>
      </c>
      <c r="G37" s="7">
        <f>SUM(G38:G38)</f>
        <v>0</v>
      </c>
      <c r="H37" s="7">
        <f>SUM(H38:H38)</f>
        <v>0</v>
      </c>
      <c r="I37" s="4"/>
      <c r="J37" s="4"/>
      <c r="K37" s="4"/>
      <c r="L37" s="14"/>
    </row>
    <row r="38" spans="1:12" s="13" customFormat="1" ht="21" customHeight="1">
      <c r="A38" s="1" t="s">
        <v>127</v>
      </c>
      <c r="B38" s="2">
        <v>602</v>
      </c>
      <c r="C38" s="3">
        <v>1036.52</v>
      </c>
      <c r="D38" s="3">
        <v>288.82</v>
      </c>
      <c r="E38" s="4">
        <f t="shared" si="0"/>
        <v>0.27864392389920117</v>
      </c>
      <c r="F38" s="4">
        <f>(D38/D6)</f>
        <v>2.0501384563938138E-3</v>
      </c>
      <c r="G38" s="3"/>
      <c r="H38" s="3"/>
      <c r="I38" s="4"/>
      <c r="J38" s="4"/>
      <c r="K38" s="4"/>
      <c r="L38" s="14"/>
    </row>
    <row r="39" spans="1:12" s="13" customFormat="1" ht="21" customHeight="1">
      <c r="A39" s="5" t="s">
        <v>74</v>
      </c>
      <c r="B39" s="6" t="s">
        <v>75</v>
      </c>
      <c r="C39" s="7">
        <f>SUM(C40:C44)</f>
        <v>343217.79</v>
      </c>
      <c r="D39" s="7">
        <f>SUM(D40:D44)</f>
        <v>78935.929999999993</v>
      </c>
      <c r="E39" s="8">
        <f t="shared" si="0"/>
        <v>0.22998787446303409</v>
      </c>
      <c r="F39" s="8">
        <f>(D39/D6)</f>
        <v>0.56031294814836274</v>
      </c>
      <c r="G39" s="7">
        <f>SUM(G40:G44)</f>
        <v>316524.84999999992</v>
      </c>
      <c r="H39" s="7">
        <f>SUM(H40:H44)</f>
        <v>72611.149999999994</v>
      </c>
      <c r="I39" s="8">
        <f t="shared" si="1"/>
        <v>0.22940110389437041</v>
      </c>
      <c r="J39" s="8">
        <f>(H39/H6)</f>
        <v>0.55824469612510819</v>
      </c>
      <c r="K39" s="8">
        <f t="shared" si="2"/>
        <v>1.0871048041519793</v>
      </c>
      <c r="L39" s="15">
        <f t="shared" si="3"/>
        <v>5.8677056866368593E-4</v>
      </c>
    </row>
    <row r="40" spans="1:12" s="13" customFormat="1" ht="21" customHeight="1">
      <c r="A40" s="1" t="s">
        <v>76</v>
      </c>
      <c r="B40" s="2" t="s">
        <v>77</v>
      </c>
      <c r="C40" s="3">
        <v>108458.51</v>
      </c>
      <c r="D40" s="3">
        <v>27098.799999999999</v>
      </c>
      <c r="E40" s="4">
        <f t="shared" ref="E40:E60" si="4">(D40/C40)</f>
        <v>0.24985406862034154</v>
      </c>
      <c r="F40" s="4">
        <f>(D40/D6)</f>
        <v>0.19235611107999681</v>
      </c>
      <c r="G40" s="3">
        <v>100738.1</v>
      </c>
      <c r="H40" s="3">
        <v>23686.22</v>
      </c>
      <c r="I40" s="4">
        <f t="shared" ref="I40:I59" si="5">(H40/G40)</f>
        <v>0.23512672960875775</v>
      </c>
      <c r="J40" s="4">
        <f>(H40/H6)</f>
        <v>0.18210297848543178</v>
      </c>
      <c r="K40" s="4">
        <f t="shared" ref="K40:K59" si="6">(D40/H40)</f>
        <v>1.1440744871912867</v>
      </c>
      <c r="L40" s="14">
        <f t="shared" ref="L40:L59" si="7">(E40-I40)</f>
        <v>1.4727339011583795E-2</v>
      </c>
    </row>
    <row r="41" spans="1:12" s="13" customFormat="1" ht="21" customHeight="1">
      <c r="A41" s="1" t="s">
        <v>78</v>
      </c>
      <c r="B41" s="2" t="s">
        <v>79</v>
      </c>
      <c r="C41" s="3">
        <v>180952.98</v>
      </c>
      <c r="D41" s="3">
        <v>42434.83</v>
      </c>
      <c r="E41" s="4">
        <f t="shared" si="4"/>
        <v>0.23450749470939908</v>
      </c>
      <c r="F41" s="4">
        <f>(D41/D6)</f>
        <v>0.30121624843686001</v>
      </c>
      <c r="G41" s="3">
        <v>169879.5</v>
      </c>
      <c r="H41" s="3">
        <v>38968.14</v>
      </c>
      <c r="I41" s="4">
        <f t="shared" si="5"/>
        <v>0.2293869478071221</v>
      </c>
      <c r="J41" s="4">
        <f>(H41/H6)</f>
        <v>0.29959252088502486</v>
      </c>
      <c r="K41" s="4">
        <f t="shared" si="6"/>
        <v>1.0889621624229435</v>
      </c>
      <c r="L41" s="14">
        <f t="shared" si="7"/>
        <v>5.120546902276979E-3</v>
      </c>
    </row>
    <row r="42" spans="1:12" s="13" customFormat="1" ht="21" customHeight="1">
      <c r="A42" s="1" t="s">
        <v>123</v>
      </c>
      <c r="B42" s="2">
        <v>703</v>
      </c>
      <c r="C42" s="3">
        <v>14915.5</v>
      </c>
      <c r="D42" s="3">
        <v>3704.65</v>
      </c>
      <c r="E42" s="4">
        <f t="shared" si="4"/>
        <v>0.24837585062518858</v>
      </c>
      <c r="F42" s="4">
        <f>(D42/D7)</f>
        <v>0.18790793315222135</v>
      </c>
      <c r="G42" s="3">
        <v>14092.6</v>
      </c>
      <c r="H42" s="3">
        <v>3395.87</v>
      </c>
      <c r="I42" s="4"/>
      <c r="J42" s="4"/>
      <c r="K42" s="4">
        <f t="shared" si="6"/>
        <v>1.0909280979542799</v>
      </c>
      <c r="L42" s="14"/>
    </row>
    <row r="43" spans="1:12" s="13" customFormat="1" ht="21" customHeight="1">
      <c r="A43" s="1" t="s">
        <v>80</v>
      </c>
      <c r="B43" s="2" t="s">
        <v>81</v>
      </c>
      <c r="C43" s="3">
        <v>8835</v>
      </c>
      <c r="D43" s="3">
        <v>1287.5</v>
      </c>
      <c r="E43" s="4">
        <f t="shared" si="4"/>
        <v>0.14572722127900395</v>
      </c>
      <c r="F43" s="4">
        <f>(D43/D6)</f>
        <v>9.1390944623192128E-3</v>
      </c>
      <c r="G43" s="3">
        <v>8803.35</v>
      </c>
      <c r="H43" s="3">
        <v>1410.93</v>
      </c>
      <c r="I43" s="4">
        <f t="shared" si="5"/>
        <v>0.16027194193119665</v>
      </c>
      <c r="J43" s="4">
        <f>(H43/H6)</f>
        <v>1.0847427552156919E-2</v>
      </c>
      <c r="K43" s="4">
        <f t="shared" si="6"/>
        <v>0.91251869334410629</v>
      </c>
      <c r="L43" s="4">
        <f t="shared" si="7"/>
        <v>-1.45447206521927E-2</v>
      </c>
    </row>
    <row r="44" spans="1:12" s="13" customFormat="1" ht="21" customHeight="1">
      <c r="A44" s="1" t="s">
        <v>82</v>
      </c>
      <c r="B44" s="2" t="s">
        <v>83</v>
      </c>
      <c r="C44" s="3">
        <v>30055.8</v>
      </c>
      <c r="D44" s="3">
        <v>4410.1499999999996</v>
      </c>
      <c r="E44" s="4">
        <f t="shared" si="4"/>
        <v>0.14673207833429819</v>
      </c>
      <c r="F44" s="4">
        <f>(D44/D6)</f>
        <v>3.1304681509123938E-2</v>
      </c>
      <c r="G44" s="3">
        <v>23011.3</v>
      </c>
      <c r="H44" s="3">
        <v>5149.99</v>
      </c>
      <c r="I44" s="4">
        <f t="shared" si="5"/>
        <v>0.22380265347894296</v>
      </c>
      <c r="J44" s="4">
        <f>(H44/H6)</f>
        <v>3.9593844782755072E-2</v>
      </c>
      <c r="K44" s="4">
        <f t="shared" si="6"/>
        <v>0.8563414686242109</v>
      </c>
      <c r="L44" s="14">
        <f t="shared" si="7"/>
        <v>-7.7070575144644771E-2</v>
      </c>
    </row>
    <row r="45" spans="1:12" s="13" customFormat="1" ht="21" customHeight="1">
      <c r="A45" s="5" t="s">
        <v>84</v>
      </c>
      <c r="B45" s="6" t="s">
        <v>85</v>
      </c>
      <c r="C45" s="7">
        <f>SUM(C46:C48)</f>
        <v>82511.66</v>
      </c>
      <c r="D45" s="7">
        <f>SUM(D46:D48)</f>
        <v>19387.57</v>
      </c>
      <c r="E45" s="8">
        <f t="shared" si="4"/>
        <v>0.23496763972510065</v>
      </c>
      <c r="F45" s="8">
        <f>(D45/D6)</f>
        <v>0.13761928825229211</v>
      </c>
      <c r="G45" s="7">
        <f>SUM(G46:G48)</f>
        <v>75169.34</v>
      </c>
      <c r="H45" s="7">
        <f>SUM(H46:H48)</f>
        <v>17844.53</v>
      </c>
      <c r="I45" s="8">
        <f t="shared" si="5"/>
        <v>0.23739106928436512</v>
      </c>
      <c r="J45" s="8">
        <f>(H45/H6)</f>
        <v>0.1371912471754734</v>
      </c>
      <c r="K45" s="8">
        <f t="shared" si="6"/>
        <v>1.086471316420214</v>
      </c>
      <c r="L45" s="15">
        <f t="shared" si="7"/>
        <v>-2.4234295592644728E-3</v>
      </c>
    </row>
    <row r="46" spans="1:12" s="13" customFormat="1" ht="21" customHeight="1">
      <c r="A46" s="1" t="s">
        <v>86</v>
      </c>
      <c r="B46" s="2" t="s">
        <v>87</v>
      </c>
      <c r="C46" s="3">
        <v>51681.16</v>
      </c>
      <c r="D46" s="3">
        <v>13433.75</v>
      </c>
      <c r="E46" s="4">
        <f t="shared" si="4"/>
        <v>0.25993514851446831</v>
      </c>
      <c r="F46" s="4">
        <f>(D46/D6)</f>
        <v>9.5357134161693766E-2</v>
      </c>
      <c r="G46" s="3">
        <v>54605.54</v>
      </c>
      <c r="H46" s="3">
        <v>14771.82</v>
      </c>
      <c r="I46" s="4">
        <f t="shared" si="5"/>
        <v>0.2705187056111889</v>
      </c>
      <c r="J46" s="4">
        <f>(H46/H6)</f>
        <v>0.11356782211980936</v>
      </c>
      <c r="K46" s="4">
        <f t="shared" si="6"/>
        <v>0.90941739068036298</v>
      </c>
      <c r="L46" s="14">
        <f t="shared" si="7"/>
        <v>-1.0583557096720597E-2</v>
      </c>
    </row>
    <row r="47" spans="1:12" s="13" customFormat="1" ht="21" customHeight="1">
      <c r="A47" s="1" t="s">
        <v>88</v>
      </c>
      <c r="B47" s="2" t="s">
        <v>89</v>
      </c>
      <c r="C47" s="3">
        <v>382.5</v>
      </c>
      <c r="D47" s="3">
        <v>82.93</v>
      </c>
      <c r="E47" s="4">
        <f t="shared" si="4"/>
        <v>0.2168104575163399</v>
      </c>
      <c r="F47" s="4">
        <f>(D47/D6)</f>
        <v>5.8866415826029704E-4</v>
      </c>
      <c r="G47" s="3">
        <v>340.9</v>
      </c>
      <c r="H47" s="3">
        <v>48.72</v>
      </c>
      <c r="I47" s="4">
        <f t="shared" si="5"/>
        <v>0.14291581108829571</v>
      </c>
      <c r="J47" s="4">
        <f>(H47/H6)</f>
        <v>3.7456618708304811E-4</v>
      </c>
      <c r="K47" s="4">
        <f t="shared" si="6"/>
        <v>1.7021756978653533</v>
      </c>
      <c r="L47" s="14">
        <f t="shared" si="7"/>
        <v>7.3894646428044192E-2</v>
      </c>
    </row>
    <row r="48" spans="1:12" s="13" customFormat="1" ht="21" customHeight="1">
      <c r="A48" s="1" t="s">
        <v>90</v>
      </c>
      <c r="B48" s="2" t="s">
        <v>91</v>
      </c>
      <c r="C48" s="3">
        <v>30448</v>
      </c>
      <c r="D48" s="3">
        <v>5870.89</v>
      </c>
      <c r="E48" s="4">
        <f t="shared" si="4"/>
        <v>0.19281693378875461</v>
      </c>
      <c r="F48" s="4">
        <f>(D48/D6)</f>
        <v>4.1673489932338055E-2</v>
      </c>
      <c r="G48" s="3">
        <v>20222.900000000001</v>
      </c>
      <c r="H48" s="3">
        <v>3023.99</v>
      </c>
      <c r="I48" s="4">
        <f t="shared" si="5"/>
        <v>0.1495329552141384</v>
      </c>
      <c r="J48" s="4">
        <f>(H48/H6)</f>
        <v>2.3248858868581006E-2</v>
      </c>
      <c r="K48" s="4">
        <f t="shared" si="6"/>
        <v>1.9414382984070717</v>
      </c>
      <c r="L48" s="14">
        <f t="shared" si="7"/>
        <v>4.3283978574616216E-2</v>
      </c>
    </row>
    <row r="49" spans="1:12" s="13" customFormat="1" ht="21" customHeight="1">
      <c r="A49" s="5" t="s">
        <v>92</v>
      </c>
      <c r="B49" s="6" t="s">
        <v>93</v>
      </c>
      <c r="C49" s="7">
        <f>SUM(C50:C53)</f>
        <v>19254.79</v>
      </c>
      <c r="D49" s="7">
        <f>SUM(D50:D53)</f>
        <v>1978.9500000000003</v>
      </c>
      <c r="E49" s="8">
        <f t="shared" si="4"/>
        <v>0.10277702327576671</v>
      </c>
      <c r="F49" s="8">
        <f>(D49/D6)</f>
        <v>1.4047231833946881E-2</v>
      </c>
      <c r="G49" s="7">
        <f>SUM(G50:G53)</f>
        <v>17373.489999999998</v>
      </c>
      <c r="H49" s="7">
        <f>SUM(H50:H53)</f>
        <v>1785.5699999999997</v>
      </c>
      <c r="I49" s="8">
        <f t="shared" si="5"/>
        <v>0.10277555056583335</v>
      </c>
      <c r="J49" s="8">
        <f>(H49/H6)</f>
        <v>1.372771237007139E-2</v>
      </c>
      <c r="K49" s="8">
        <f t="shared" si="6"/>
        <v>1.1083015507653022</v>
      </c>
      <c r="L49" s="8">
        <f t="shared" si="7"/>
        <v>1.4727099333644578E-6</v>
      </c>
    </row>
    <row r="50" spans="1:12" s="13" customFormat="1" ht="21" customHeight="1">
      <c r="A50" s="1" t="s">
        <v>94</v>
      </c>
      <c r="B50" s="2" t="s">
        <v>95</v>
      </c>
      <c r="C50" s="3">
        <v>4448.96</v>
      </c>
      <c r="D50" s="3">
        <v>907.84</v>
      </c>
      <c r="E50" s="4">
        <f t="shared" si="4"/>
        <v>0.20405667841473063</v>
      </c>
      <c r="F50" s="4">
        <f>(D50/D6)</f>
        <v>6.4441440906189322E-3</v>
      </c>
      <c r="G50" s="3">
        <v>4646</v>
      </c>
      <c r="H50" s="3">
        <v>869.73</v>
      </c>
      <c r="I50" s="4">
        <f t="shared" si="5"/>
        <v>0.18719974171330178</v>
      </c>
      <c r="J50" s="4">
        <f>(H50/H6)</f>
        <v>6.6866061143624686E-3</v>
      </c>
      <c r="K50" s="4">
        <f t="shared" si="6"/>
        <v>1.0438181964517723</v>
      </c>
      <c r="L50" s="4">
        <f t="shared" si="7"/>
        <v>1.6856936701428848E-2</v>
      </c>
    </row>
    <row r="51" spans="1:12" s="13" customFormat="1" ht="21" customHeight="1">
      <c r="A51" s="1" t="s">
        <v>96</v>
      </c>
      <c r="B51" s="2" t="s">
        <v>97</v>
      </c>
      <c r="C51" s="3">
        <v>570.4</v>
      </c>
      <c r="D51" s="3">
        <v>113.64</v>
      </c>
      <c r="E51" s="4">
        <f t="shared" si="4"/>
        <v>0.19922861150070126</v>
      </c>
      <c r="F51" s="4">
        <f>(D51/D6)</f>
        <v>8.0665374345472265E-4</v>
      </c>
      <c r="G51" s="3">
        <v>512.79999999999995</v>
      </c>
      <c r="H51" s="3">
        <v>103.05</v>
      </c>
      <c r="I51" s="4">
        <f t="shared" si="5"/>
        <v>0.20095553822152887</v>
      </c>
      <c r="J51" s="4">
        <f>(H51/H6)</f>
        <v>7.9226284028957529E-4</v>
      </c>
      <c r="K51" s="4">
        <f t="shared" si="6"/>
        <v>1.1027656477438137</v>
      </c>
      <c r="L51" s="4">
        <f t="shared" si="7"/>
        <v>-1.7269267208276096E-3</v>
      </c>
    </row>
    <row r="52" spans="1:12" s="13" customFormat="1" ht="21" customHeight="1">
      <c r="A52" s="1" t="s">
        <v>98</v>
      </c>
      <c r="B52" s="2" t="s">
        <v>99</v>
      </c>
      <c r="C52" s="3">
        <v>13662.43</v>
      </c>
      <c r="D52" s="3">
        <v>823.07</v>
      </c>
      <c r="E52" s="4">
        <f t="shared" si="4"/>
        <v>6.0243309572308883E-2</v>
      </c>
      <c r="F52" s="4">
        <f>(D52/D6)</f>
        <v>5.8424190128940389E-3</v>
      </c>
      <c r="G52" s="3">
        <v>11688.68</v>
      </c>
      <c r="H52" s="3">
        <v>694.67</v>
      </c>
      <c r="I52" s="4">
        <f t="shared" si="5"/>
        <v>5.943100504077449E-2</v>
      </c>
      <c r="J52" s="4">
        <f>(H52/H6)</f>
        <v>5.3407203033863102E-3</v>
      </c>
      <c r="K52" s="4">
        <f t="shared" si="6"/>
        <v>1.1848359652784777</v>
      </c>
      <c r="L52" s="14">
        <f t="shared" si="7"/>
        <v>8.1230453153439269E-4</v>
      </c>
    </row>
    <row r="53" spans="1:12" s="13" customFormat="1" ht="21" customHeight="1">
      <c r="A53" s="1" t="s">
        <v>100</v>
      </c>
      <c r="B53" s="2" t="s">
        <v>101</v>
      </c>
      <c r="C53" s="3">
        <v>573</v>
      </c>
      <c r="D53" s="3">
        <v>134.4</v>
      </c>
      <c r="E53" s="4">
        <f t="shared" si="4"/>
        <v>0.23455497382198953</v>
      </c>
      <c r="F53" s="4">
        <f>(D53/D6)</f>
        <v>9.540149869791863E-4</v>
      </c>
      <c r="G53" s="3">
        <v>526.01</v>
      </c>
      <c r="H53" s="3">
        <v>118.12</v>
      </c>
      <c r="I53" s="4">
        <f t="shared" si="5"/>
        <v>0.22455846847018118</v>
      </c>
      <c r="J53" s="4">
        <f>(H53/H6)</f>
        <v>9.0812311203303871E-4</v>
      </c>
      <c r="K53" s="4">
        <f t="shared" si="6"/>
        <v>1.1378259397223163</v>
      </c>
      <c r="L53" s="14">
        <f t="shared" si="7"/>
        <v>9.9965053518083491E-3</v>
      </c>
    </row>
    <row r="54" spans="1:12" s="13" customFormat="1" ht="21" customHeight="1">
      <c r="A54" s="5" t="s">
        <v>102</v>
      </c>
      <c r="B54" s="6" t="s">
        <v>103</v>
      </c>
      <c r="C54" s="7">
        <f>SUM(C55:C55)</f>
        <v>2554.9</v>
      </c>
      <c r="D54" s="7">
        <f>SUM(D55:D55)</f>
        <v>1236.26</v>
      </c>
      <c r="E54" s="8">
        <f t="shared" si="4"/>
        <v>0.48387803827938469</v>
      </c>
      <c r="F54" s="8">
        <f>(D54/D6)</f>
        <v>8.7753762485333984E-3</v>
      </c>
      <c r="G54" s="7">
        <f>SUM(G55:G55)</f>
        <v>1787.25</v>
      </c>
      <c r="H54" s="7">
        <f>SUM(H55:H55)</f>
        <v>915.31</v>
      </c>
      <c r="I54" s="8">
        <f t="shared" si="5"/>
        <v>0.51213316547768917</v>
      </c>
      <c r="J54" s="8">
        <f>(H54/H6)</f>
        <v>7.0370315414405738E-3</v>
      </c>
      <c r="K54" s="8">
        <f t="shared" si="6"/>
        <v>1.3506462291464094</v>
      </c>
      <c r="L54" s="15">
        <f t="shared" si="7"/>
        <v>-2.8255127198304475E-2</v>
      </c>
    </row>
    <row r="55" spans="1:12" s="13" customFormat="1" ht="21" customHeight="1">
      <c r="A55" s="1" t="s">
        <v>104</v>
      </c>
      <c r="B55" s="2" t="s">
        <v>105</v>
      </c>
      <c r="C55" s="3">
        <v>2554.9</v>
      </c>
      <c r="D55" s="3">
        <v>1236.26</v>
      </c>
      <c r="E55" s="4">
        <f t="shared" si="4"/>
        <v>0.48387803827938469</v>
      </c>
      <c r="F55" s="4">
        <f>(D55/D6)</f>
        <v>8.7753762485333984E-3</v>
      </c>
      <c r="G55" s="3">
        <v>1787.25</v>
      </c>
      <c r="H55" s="3">
        <v>915.31</v>
      </c>
      <c r="I55" s="4">
        <f t="shared" si="5"/>
        <v>0.51213316547768917</v>
      </c>
      <c r="J55" s="4">
        <f>(H55/H6)</f>
        <v>7.0370315414405738E-3</v>
      </c>
      <c r="K55" s="4">
        <f t="shared" si="6"/>
        <v>1.3506462291464094</v>
      </c>
      <c r="L55" s="4">
        <f t="shared" si="7"/>
        <v>-2.8255127198304475E-2</v>
      </c>
    </row>
    <row r="56" spans="1:12" s="13" customFormat="1" ht="21" customHeight="1">
      <c r="A56" s="5" t="s">
        <v>106</v>
      </c>
      <c r="B56" s="6" t="s">
        <v>107</v>
      </c>
      <c r="C56" s="7">
        <f>SUM(C57:C57)</f>
        <v>2297.8000000000002</v>
      </c>
      <c r="D56" s="7">
        <f>SUM(D57:D57)</f>
        <v>549.44000000000005</v>
      </c>
      <c r="E56" s="8">
        <f t="shared" si="4"/>
        <v>0.23911567586386978</v>
      </c>
      <c r="F56" s="8">
        <f>(D56/D6)</f>
        <v>3.9001041253411022E-3</v>
      </c>
      <c r="G56" s="7">
        <f>SUM(G57:G57)</f>
        <v>1798.66</v>
      </c>
      <c r="H56" s="7">
        <f>SUM(H57:H57)</f>
        <v>381.48</v>
      </c>
      <c r="I56" s="8">
        <f t="shared" si="5"/>
        <v>0.21209122346635828</v>
      </c>
      <c r="J56" s="8">
        <f>(H56/H6)</f>
        <v>2.9328716963965763E-3</v>
      </c>
      <c r="K56" s="8">
        <f t="shared" si="6"/>
        <v>1.4402852049910875</v>
      </c>
      <c r="L56" s="15">
        <f t="shared" si="7"/>
        <v>2.70244523975115E-2</v>
      </c>
    </row>
    <row r="57" spans="1:12" s="13" customFormat="1" ht="21" customHeight="1">
      <c r="A57" s="1" t="s">
        <v>108</v>
      </c>
      <c r="B57" s="2" t="s">
        <v>109</v>
      </c>
      <c r="C57" s="3">
        <v>2297.8000000000002</v>
      </c>
      <c r="D57" s="3">
        <v>549.44000000000005</v>
      </c>
      <c r="E57" s="4">
        <f t="shared" si="4"/>
        <v>0.23911567586386978</v>
      </c>
      <c r="F57" s="4">
        <f>(D57/D6)</f>
        <v>3.9001041253411022E-3</v>
      </c>
      <c r="G57" s="3">
        <v>1798.66</v>
      </c>
      <c r="H57" s="3">
        <v>381.48</v>
      </c>
      <c r="I57" s="4">
        <f t="shared" si="5"/>
        <v>0.21209122346635828</v>
      </c>
      <c r="J57" s="4">
        <f>(H57/H6)</f>
        <v>2.9328716963965763E-3</v>
      </c>
      <c r="K57" s="4">
        <f t="shared" si="6"/>
        <v>1.4402852049910875</v>
      </c>
      <c r="L57" s="4">
        <f t="shared" si="7"/>
        <v>2.70244523975115E-2</v>
      </c>
    </row>
    <row r="58" spans="1:12" s="13" customFormat="1" ht="41.1" customHeight="1">
      <c r="A58" s="5" t="s">
        <v>110</v>
      </c>
      <c r="B58" s="6" t="s">
        <v>111</v>
      </c>
      <c r="C58" s="7">
        <f>SUM(C59:C59)</f>
        <v>12</v>
      </c>
      <c r="D58" s="7">
        <f>SUM(D59:D59)</f>
        <v>3.23</v>
      </c>
      <c r="E58" s="8">
        <f t="shared" si="4"/>
        <v>0.26916666666666667</v>
      </c>
      <c r="F58" s="8">
        <f>(D58/D6)</f>
        <v>2.2927592321002765E-5</v>
      </c>
      <c r="G58" s="7">
        <f>SUM(G59:G59)</f>
        <v>23.4</v>
      </c>
      <c r="H58" s="7">
        <f>SUM(H59:H59)</f>
        <v>4.4400000000000004</v>
      </c>
      <c r="I58" s="8">
        <f t="shared" si="5"/>
        <v>0.18974358974358976</v>
      </c>
      <c r="J58" s="8">
        <f>(H58/H6)</f>
        <v>3.4135342172593059E-5</v>
      </c>
      <c r="K58" s="8">
        <f t="shared" si="6"/>
        <v>0.72747747747747737</v>
      </c>
      <c r="L58" s="8">
        <f t="shared" si="7"/>
        <v>7.9423076923076902E-2</v>
      </c>
    </row>
    <row r="59" spans="1:12" s="13" customFormat="1" ht="21" customHeight="1">
      <c r="A59" s="1" t="s">
        <v>112</v>
      </c>
      <c r="B59" s="2" t="s">
        <v>113</v>
      </c>
      <c r="C59" s="3">
        <v>12</v>
      </c>
      <c r="D59" s="3">
        <v>3.23</v>
      </c>
      <c r="E59" s="4">
        <f t="shared" si="4"/>
        <v>0.26916666666666667</v>
      </c>
      <c r="F59" s="4">
        <f>(D59/D6)</f>
        <v>2.2927592321002765E-5</v>
      </c>
      <c r="G59" s="3">
        <v>23.4</v>
      </c>
      <c r="H59" s="3">
        <v>4.4400000000000004</v>
      </c>
      <c r="I59" s="4">
        <f t="shared" si="5"/>
        <v>0.18974358974358976</v>
      </c>
      <c r="J59" s="4">
        <f>(H59/H6)</f>
        <v>3.4135342172593059E-5</v>
      </c>
      <c r="K59" s="4">
        <f t="shared" si="6"/>
        <v>0.72747747747747737</v>
      </c>
      <c r="L59" s="4">
        <f t="shared" si="7"/>
        <v>7.9423076923076902E-2</v>
      </c>
    </row>
    <row r="60" spans="1:12" s="13" customFormat="1" ht="60.95" customHeight="1">
      <c r="A60" s="5" t="s">
        <v>114</v>
      </c>
      <c r="B60" s="6" t="s">
        <v>115</v>
      </c>
      <c r="C60" s="7">
        <f>SUM(C61:C63)</f>
        <v>305.2</v>
      </c>
      <c r="D60" s="7">
        <f>SUM(D61:D63)</f>
        <v>76.3</v>
      </c>
      <c r="E60" s="4">
        <f t="shared" si="4"/>
        <v>0.25</v>
      </c>
      <c r="F60" s="4">
        <f>(D60/D6)</f>
        <v>5.4160225823297544E-4</v>
      </c>
      <c r="G60" s="7">
        <f>SUM(G61:G63)</f>
        <v>0</v>
      </c>
      <c r="H60" s="7">
        <f>SUM(H61:H63)</f>
        <v>0</v>
      </c>
      <c r="I60" s="8"/>
      <c r="J60" s="8"/>
      <c r="K60" s="8"/>
      <c r="L60" s="8"/>
    </row>
    <row r="61" spans="1:12" s="13" customFormat="1" ht="41.1" customHeight="1">
      <c r="A61" s="1" t="s">
        <v>116</v>
      </c>
      <c r="B61" s="2" t="s">
        <v>117</v>
      </c>
      <c r="C61" s="3"/>
      <c r="D61" s="3"/>
      <c r="E61" s="4"/>
      <c r="F61" s="4"/>
      <c r="G61" s="3"/>
      <c r="H61" s="3"/>
      <c r="I61" s="4"/>
      <c r="J61" s="4"/>
      <c r="K61" s="4"/>
      <c r="L61" s="4"/>
    </row>
    <row r="62" spans="1:12" s="13" customFormat="1" ht="21" customHeight="1">
      <c r="A62" s="1" t="s">
        <v>118</v>
      </c>
      <c r="B62" s="2" t="s">
        <v>119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120</v>
      </c>
      <c r="B63" s="2" t="s">
        <v>121</v>
      </c>
      <c r="C63" s="3">
        <v>305.2</v>
      </c>
      <c r="D63" s="3">
        <v>76.3</v>
      </c>
      <c r="E63" s="4">
        <f t="shared" ref="E63" si="8">(D63/C63)</f>
        <v>0.25</v>
      </c>
      <c r="F63" s="4">
        <f>(D63/D6)</f>
        <v>5.4160225823297544E-4</v>
      </c>
      <c r="G63" s="3"/>
      <c r="H63" s="3"/>
      <c r="I63" s="4"/>
      <c r="J63" s="4"/>
      <c r="K63" s="4"/>
      <c r="L63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2020-04-09T12:16:29Z</dcterms:modified>
</cp:coreProperties>
</file>