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Таблица!$C$6:$L$64</definedName>
  </definedNames>
  <calcPr calcId="125725"/>
</workbook>
</file>

<file path=xl/calcChain.xml><?xml version="1.0" encoding="utf-8"?>
<calcChain xmlns="http://schemas.openxmlformats.org/spreadsheetml/2006/main">
  <c r="D61" i="1"/>
  <c r="C61"/>
  <c r="L48"/>
  <c r="K48"/>
  <c r="J48"/>
  <c r="I48"/>
  <c r="J42"/>
  <c r="I42"/>
  <c r="K38"/>
  <c r="J38"/>
  <c r="J37"/>
  <c r="I38"/>
  <c r="I37"/>
  <c r="G37"/>
  <c r="H37"/>
  <c r="E48"/>
  <c r="F38"/>
  <c r="E38"/>
  <c r="L38" s="1"/>
  <c r="D37"/>
  <c r="E37" s="1"/>
  <c r="L37" s="1"/>
  <c r="C37"/>
  <c r="K37" l="1"/>
  <c r="K42"/>
  <c r="E42"/>
  <c r="L42" s="1"/>
  <c r="H59"/>
  <c r="H57"/>
  <c r="H55"/>
  <c r="H50"/>
  <c r="H45"/>
  <c r="H39"/>
  <c r="H32"/>
  <c r="H23"/>
  <c r="H18"/>
  <c r="H16"/>
  <c r="H7"/>
  <c r="G59"/>
  <c r="G57"/>
  <c r="G55"/>
  <c r="G50"/>
  <c r="G45"/>
  <c r="G39"/>
  <c r="G32"/>
  <c r="G23"/>
  <c r="G18"/>
  <c r="G16"/>
  <c r="G7"/>
  <c r="D59"/>
  <c r="D57"/>
  <c r="D55"/>
  <c r="D50"/>
  <c r="D45"/>
  <c r="D39"/>
  <c r="D32"/>
  <c r="D23"/>
  <c r="D18"/>
  <c r="D16"/>
  <c r="D7"/>
  <c r="C59"/>
  <c r="C57"/>
  <c r="C55"/>
  <c r="C50"/>
  <c r="C45"/>
  <c r="C39"/>
  <c r="C32"/>
  <c r="C23"/>
  <c r="C18"/>
  <c r="C16"/>
  <c r="C7"/>
  <c r="E60"/>
  <c r="E58"/>
  <c r="E56"/>
  <c r="E54"/>
  <c r="E53"/>
  <c r="E52"/>
  <c r="E51"/>
  <c r="E49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L22" s="1"/>
  <c r="E21"/>
  <c r="E20"/>
  <c r="E19"/>
  <c r="E17"/>
  <c r="E15"/>
  <c r="E14"/>
  <c r="E13"/>
  <c r="E12"/>
  <c r="E11"/>
  <c r="E10"/>
  <c r="E9"/>
  <c r="E8"/>
  <c r="I60"/>
  <c r="I58"/>
  <c r="I56"/>
  <c r="I54"/>
  <c r="I53"/>
  <c r="I52"/>
  <c r="I51"/>
  <c r="I49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I8"/>
  <c r="K60"/>
  <c r="K58"/>
  <c r="K56"/>
  <c r="K54"/>
  <c r="K53"/>
  <c r="K52"/>
  <c r="K51"/>
  <c r="K49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D6" l="1"/>
  <c r="C6"/>
  <c r="L9"/>
  <c r="F42"/>
  <c r="F33"/>
  <c r="F48"/>
  <c r="F37"/>
  <c r="H6"/>
  <c r="G6"/>
  <c r="L27"/>
  <c r="L11"/>
  <c r="L26"/>
  <c r="L35"/>
  <c r="K59"/>
  <c r="L30"/>
  <c r="L49"/>
  <c r="L17"/>
  <c r="L44"/>
  <c r="L13"/>
  <c r="L25"/>
  <c r="L34"/>
  <c r="L47"/>
  <c r="L53"/>
  <c r="L60"/>
  <c r="L19"/>
  <c r="L21"/>
  <c r="L14"/>
  <c r="L15"/>
  <c r="L10"/>
  <c r="L54"/>
  <c r="L58"/>
  <c r="L56"/>
  <c r="L52"/>
  <c r="L51"/>
  <c r="L46"/>
  <c r="J59"/>
  <c r="L43"/>
  <c r="L40"/>
  <c r="L36"/>
  <c r="L33"/>
  <c r="L31"/>
  <c r="L29"/>
  <c r="L24"/>
  <c r="E59"/>
  <c r="K16"/>
  <c r="K7"/>
  <c r="E32"/>
  <c r="E16"/>
  <c r="I59"/>
  <c r="I57"/>
  <c r="K57"/>
  <c r="E57"/>
  <c r="I55"/>
  <c r="K55"/>
  <c r="E55"/>
  <c r="I50"/>
  <c r="K50"/>
  <c r="E50"/>
  <c r="I45"/>
  <c r="K45"/>
  <c r="E45"/>
  <c r="I39"/>
  <c r="K39"/>
  <c r="E39"/>
  <c r="I32"/>
  <c r="K32"/>
  <c r="I23"/>
  <c r="K23"/>
  <c r="E23"/>
  <c r="I18"/>
  <c r="K18"/>
  <c r="E18"/>
  <c r="I16"/>
  <c r="I7"/>
  <c r="E7"/>
  <c r="L41"/>
  <c r="L28"/>
  <c r="L20"/>
  <c r="L12"/>
  <c r="L8"/>
  <c r="F53" l="1"/>
  <c r="L16"/>
  <c r="F17"/>
  <c r="F32"/>
  <c r="J29"/>
  <c r="J31"/>
  <c r="J46"/>
  <c r="J25"/>
  <c r="J53"/>
  <c r="J20"/>
  <c r="J57"/>
  <c r="J43"/>
  <c r="J30"/>
  <c r="J56"/>
  <c r="J58"/>
  <c r="J45"/>
  <c r="J51"/>
  <c r="J60"/>
  <c r="J24"/>
  <c r="J8"/>
  <c r="J9"/>
  <c r="J34"/>
  <c r="J27"/>
  <c r="J36"/>
  <c r="J21"/>
  <c r="J22"/>
  <c r="J18"/>
  <c r="J7"/>
  <c r="J15"/>
  <c r="J55"/>
  <c r="J35"/>
  <c r="J19"/>
  <c r="J47"/>
  <c r="J28"/>
  <c r="J39"/>
  <c r="J12"/>
  <c r="J40"/>
  <c r="J13"/>
  <c r="J33"/>
  <c r="J10"/>
  <c r="J26"/>
  <c r="J54"/>
  <c r="I6"/>
  <c r="J41"/>
  <c r="J23"/>
  <c r="J52"/>
  <c r="J32"/>
  <c r="J49"/>
  <c r="J16"/>
  <c r="J50"/>
  <c r="J17"/>
  <c r="J44"/>
  <c r="J14"/>
  <c r="J11"/>
  <c r="L59"/>
  <c r="F26"/>
  <c r="F51"/>
  <c r="F15"/>
  <c r="F40"/>
  <c r="F52"/>
  <c r="F58"/>
  <c r="F46"/>
  <c r="F16"/>
  <c r="F39"/>
  <c r="K6"/>
  <c r="F11"/>
  <c r="F21"/>
  <c r="F22"/>
  <c r="F27"/>
  <c r="F36"/>
  <c r="F9"/>
  <c r="F45"/>
  <c r="F10"/>
  <c r="F31"/>
  <c r="F56"/>
  <c r="F20"/>
  <c r="F49"/>
  <c r="F50"/>
  <c r="F30"/>
  <c r="F14"/>
  <c r="F55"/>
  <c r="F35"/>
  <c r="F19"/>
  <c r="F60"/>
  <c r="F43"/>
  <c r="F24"/>
  <c r="F8"/>
  <c r="F57"/>
  <c r="F25"/>
  <c r="F13"/>
  <c r="E6"/>
  <c r="F54"/>
  <c r="F34"/>
  <c r="F18"/>
  <c r="F59"/>
  <c r="F41"/>
  <c r="F23"/>
  <c r="F7"/>
  <c r="F47"/>
  <c r="F28"/>
  <c r="F12"/>
  <c r="F44"/>
  <c r="F29"/>
  <c r="L32"/>
  <c r="L57"/>
  <c r="L55"/>
  <c r="L50"/>
  <c r="L45"/>
  <c r="L39"/>
  <c r="L23"/>
  <c r="L18"/>
  <c r="L7"/>
  <c r="L6" l="1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<sst xmlns="http://schemas.openxmlformats.org/spreadsheetml/2006/main" count="128" uniqueCount="128">
  <si>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</si>
  <si>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</si>
  <si>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</si>
  <si>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</si>
  <si>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</si>
  <si>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</si>
  <si>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</si>
  <si>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</si>
  <si>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</si>
  <si>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</si>
  <si>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</si>
  <si>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</si>
  <si>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</si>
  <si>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</si>
  <si>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</si>
  <si>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</si>
  <si>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</si>
  <si>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</si>
  <si>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</si>
  <si>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</si>
  <si>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</si>
  <si>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</si>
  <si>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</si>
  <si>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</si>
  <si>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</si>
  <si>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</si>
  <si>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</si>
  <si>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</si>
  <si>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</si>
  <si>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</si>
  <si>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</si>
  <si>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</si>
  <si>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</si>
  <si>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</si>
  <si>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</si>
  <si>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</si>
  <si>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</si>
  <si>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</si>
  <si>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</si>
  <si>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</si>
  <si>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</si>
  <si>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</si>
  <si>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</si>
  <si>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</si>
  <si>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</si>
  <si>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</si>
  <si>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</si>
  <si>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</si>
  <si>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</si>
  <si>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</si>
  <si>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</si>
  <si>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</si>
  <si>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</si>
  <si>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</si>
  <si>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</si>
  <si>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</si>
  <si>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</si>
  <si>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</si>
  <si>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</si>
  <si>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</si>
  <si>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</si>
  <si>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</si>
  <si>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</si>
  <si>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</si>
  <si>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</si>
  <si>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</si>
  <si>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</si>
  <si>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</si>
  <si>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</si>
  <si>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</si>
  <si>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</si>
  <si>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</si>
  <si>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</si>
  <si>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</si>
  <si>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</si>
  <si>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</si>
  <si>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</si>
  <si>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</si>
  <si>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</si>
  <si>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</si>
  <si>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</si>
  <si>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</si>
  <si>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</si>
  <si>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</si>
  <si>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</si>
  <si>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</si>
  <si>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</si>
  <si>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</si>
  <si>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</si>
  <si>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</si>
  <si>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</si>
  <si>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</si>
  <si>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</si>
  <si>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</si>
  <si>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</si>
  <si>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</si>
  <si>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</si>
  <si>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</si>
  <si>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</si>
  <si>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</si>
  <si>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</si>
  <si>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</si>
  <si>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</si>
  <si>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</si>
  <si>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</si>
  <si>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</si>
  <si>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</si>
  <si>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</si>
  <si>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</si>
  <si>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</si>
  <si>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</si>
  <si>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</si>
  <si>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</si>
  <si>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</si>
  <si>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</si>
  <si>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</si>
  <si>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</si>
  <si>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</si>
  <si>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</si>
  <si>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</si>
  <si>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</si>
  <si>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</si>
  <si>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</si>
  <si>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ОХРАНА ОКРУЖАЮЩЕЙ СРЕДЫ</t>
  </si>
  <si>
    <t>Сбор,удаление отходов и очистка сточных вод</t>
  </si>
  <si>
    <t>Прикладные научные исследования в области культуры, кинематографии</t>
  </si>
  <si>
    <t>Информация об исполнении за январь-декабрь месяц 2020 года, 2019 года в разрезе разделов, подразделов классификации расходов</t>
  </si>
  <si>
    <t>за январь-декабрь месяц 2020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</si>
</sst>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4"/>
  <sheetViews>
    <sheetView tabSelected="1" workbookViewId="0">
      <selection activeCell="D44" sqref="D44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2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  <c r="O1" s="23"/>
    </row>
    <row r="2" spans="1:15" ht="21.75" customHeight="1">
      <c r="A2" s="24" t="s">
        <v>126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25"/>
      <c r="O2" s="25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21"/>
      <c r="O3" s="21"/>
    </row>
    <row r="4" spans="1:15" s="13" customFormat="1" ht="20.100000000000001" customHeight="1">
      <c r="A4" s="26" t="s">
        <v>0</v>
      </c>
      <c r="B4" s="27" t="s">
        <v>1</v>
      </c>
      <c r="C4" s="19" t="s">
        <v>127</v>
      </c>
      <c r="D4" s="19"/>
      <c r="E4" s="19"/>
      <c r="F4" s="19"/>
      <c r="G4" s="19" t="s">
        <v>2</v>
      </c>
      <c r="H4" s="19"/>
      <c r="I4" s="19"/>
      <c r="J4" s="19"/>
      <c r="K4" s="19"/>
      <c r="L4" s="19"/>
    </row>
    <row r="5" spans="1:15" s="13" customFormat="1" ht="83.1" customHeight="1">
      <c r="A5" s="26"/>
      <c r="B5" s="27"/>
      <c r="C5" s="18" t="s">
        <v>3</v>
      </c>
      <c r="D5" s="18" t="s">
        <v>4</v>
      </c>
      <c r="E5" s="19" t="s">
        <v>5</v>
      </c>
      <c r="F5" s="19" t="s">
        <v>6</v>
      </c>
      <c r="G5" s="18" t="s">
        <v>7</v>
      </c>
      <c r="H5" s="18" t="s">
        <v>8</v>
      </c>
      <c r="I5" s="19" t="s">
        <v>9</v>
      </c>
      <c r="J5" s="19" t="s">
        <v>10</v>
      </c>
      <c r="K5" s="19" t="s">
        <v>11</v>
      </c>
      <c r="L5" s="19" t="s">
        <v>12</v>
      </c>
    </row>
    <row r="6" spans="1:15" s="13" customFormat="1" ht="21" customHeight="1">
      <c r="A6" s="1" t="s">
        <v>13</v>
      </c>
      <c r="B6" s="2"/>
      <c r="C6" s="3">
        <f>(C7+C16+C18+C23+C32+C37+C39+C45+C50+C55+C59+C57+C61)</f>
        <v>793229.32999999984</v>
      </c>
      <c r="D6" s="3">
        <f>(D7+D16+D18+D23+D32+D37+D39+D45+D50+D55+D59+D57+D61)</f>
        <v>762679.29000000015</v>
      </c>
      <c r="E6" s="4">
        <f t="shared" ref="E6:E39" si="0">(D6/C6)</f>
        <v>0.9614864972277315</v>
      </c>
      <c r="F6" s="4">
        <v>1</v>
      </c>
      <c r="G6" s="3">
        <f>(G7+G16+G18+G23+G32+G39+G45+G50+G55+G59+G57+G37)</f>
        <v>660566.97999999986</v>
      </c>
      <c r="H6" s="3">
        <f>(H7+H16+H18+H23+H32+H39+H45+H50+H55+H59+H57+H37)</f>
        <v>647639.42000000004</v>
      </c>
      <c r="I6" s="4">
        <f t="shared" ref="I6:I39" si="1">(H6/G6)</f>
        <v>0.98042960003843993</v>
      </c>
      <c r="J6" s="4">
        <v>1</v>
      </c>
      <c r="K6" s="4">
        <f t="shared" ref="K6:K39" si="2">(D6/H6)</f>
        <v>1.1776295056283017</v>
      </c>
      <c r="L6" s="14">
        <f t="shared" ref="L6:L39" si="3">(E6-I6)</f>
        <v>-1.8943102810708434E-2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82711.259999999995</v>
      </c>
      <c r="D7" s="7">
        <f>SUM(D8:D15)</f>
        <v>78897.11</v>
      </c>
      <c r="E7" s="8">
        <f t="shared" si="0"/>
        <v>0.95388596425686178</v>
      </c>
      <c r="F7" s="8">
        <f>(D7/D6)</f>
        <v>0.10344729565162308</v>
      </c>
      <c r="G7" s="7">
        <f>SUM(G8:G15)</f>
        <v>83474.64</v>
      </c>
      <c r="H7" s="7">
        <f>SUM(H8:H15)</f>
        <v>81114.66</v>
      </c>
      <c r="I7" s="8">
        <f t="shared" si="1"/>
        <v>0.97172817995980576</v>
      </c>
      <c r="J7" s="8">
        <f>(H7/H6)</f>
        <v>0.12524663801347979</v>
      </c>
      <c r="K7" s="8">
        <f t="shared" si="2"/>
        <v>0.97266153861706373</v>
      </c>
      <c r="L7" s="15">
        <f t="shared" si="3"/>
        <v>-1.7842215702943975E-2</v>
      </c>
    </row>
    <row r="8" spans="1:15" s="13" customFormat="1" ht="41.1" customHeight="1">
      <c r="A8" s="1" t="s">
        <v>16</v>
      </c>
      <c r="B8" s="2" t="s">
        <v>17</v>
      </c>
      <c r="C8" s="3">
        <v>7036.77</v>
      </c>
      <c r="D8" s="3">
        <v>7036.77</v>
      </c>
      <c r="E8" s="4">
        <f t="shared" si="0"/>
        <v>1</v>
      </c>
      <c r="F8" s="4">
        <f>(D8/D6)</f>
        <v>9.2263813797802199E-3</v>
      </c>
      <c r="G8" s="3">
        <v>6894.25</v>
      </c>
      <c r="H8" s="3">
        <v>6813.58</v>
      </c>
      <c r="I8" s="4">
        <f t="shared" si="1"/>
        <v>0.98829894477281788</v>
      </c>
      <c r="J8" s="4">
        <f>(H8/H6)</f>
        <v>1.0520638166219096E-2</v>
      </c>
      <c r="K8" s="4">
        <f t="shared" si="2"/>
        <v>1.0327566418828282</v>
      </c>
      <c r="L8" s="14">
        <f t="shared" si="3"/>
        <v>1.1701055227182122E-2</v>
      </c>
    </row>
    <row r="9" spans="1:15" s="13" customFormat="1" ht="60.95" customHeight="1">
      <c r="A9" s="1" t="s">
        <v>18</v>
      </c>
      <c r="B9" s="2" t="s">
        <v>19</v>
      </c>
      <c r="C9" s="3">
        <v>1002.86</v>
      </c>
      <c r="D9" s="3">
        <v>1002.85</v>
      </c>
      <c r="E9" s="4">
        <f t="shared" si="0"/>
        <v>0.99999002851843732</v>
      </c>
      <c r="F9" s="4">
        <f>(D9/D6)</f>
        <v>1.3149039355716606E-3</v>
      </c>
      <c r="G9" s="3">
        <v>1145.71</v>
      </c>
      <c r="H9" s="3">
        <v>1064.5</v>
      </c>
      <c r="I9" s="4">
        <f t="shared" si="1"/>
        <v>0.92911818872140417</v>
      </c>
      <c r="J9" s="4">
        <f>(H9/H6)</f>
        <v>1.6436615300532509E-3</v>
      </c>
      <c r="K9" s="4">
        <f t="shared" si="2"/>
        <v>0.94208548614372944</v>
      </c>
      <c r="L9" s="14">
        <f t="shared" si="3"/>
        <v>7.0871839797033154E-2</v>
      </c>
    </row>
    <row r="10" spans="1:15" s="13" customFormat="1" ht="60.95" customHeight="1">
      <c r="A10" s="1" t="s">
        <v>20</v>
      </c>
      <c r="B10" s="2" t="s">
        <v>21</v>
      </c>
      <c r="C10" s="3">
        <v>33823.120000000003</v>
      </c>
      <c r="D10" s="3">
        <v>33527.629999999997</v>
      </c>
      <c r="E10" s="4">
        <f t="shared" si="0"/>
        <v>0.99126366816544409</v>
      </c>
      <c r="F10" s="4">
        <f>(D10/D6)</f>
        <v>4.396032570911948E-2</v>
      </c>
      <c r="G10" s="3">
        <v>33096.629999999997</v>
      </c>
      <c r="H10" s="3">
        <v>32289.37</v>
      </c>
      <c r="I10" s="4">
        <f t="shared" si="1"/>
        <v>0.97560899704894433</v>
      </c>
      <c r="J10" s="4">
        <f>(H10/H6)</f>
        <v>4.9857017659610647E-2</v>
      </c>
      <c r="K10" s="4">
        <f t="shared" si="2"/>
        <v>1.0383488435977537</v>
      </c>
      <c r="L10" s="14">
        <f t="shared" si="3"/>
        <v>1.5654671116499763E-2</v>
      </c>
    </row>
    <row r="11" spans="1:15" s="13" customFormat="1" ht="21" customHeight="1">
      <c r="A11" s="1" t="s">
        <v>22</v>
      </c>
      <c r="B11" s="2" t="s">
        <v>23</v>
      </c>
      <c r="C11" s="3">
        <v>17.7</v>
      </c>
      <c r="D11" s="3">
        <v>1.84</v>
      </c>
      <c r="E11" s="4">
        <f t="shared" si="0"/>
        <v>0.10395480225988701</v>
      </c>
      <c r="F11" s="4">
        <f>(D11/D6)</f>
        <v>2.4125474811306332E-6</v>
      </c>
      <c r="G11" s="3">
        <v>10</v>
      </c>
      <c r="H11" s="3">
        <v>1.05</v>
      </c>
      <c r="I11" s="4">
        <f t="shared" si="1"/>
        <v>0.10500000000000001</v>
      </c>
      <c r="J11" s="4">
        <f>(H11/H6)</f>
        <v>1.6212725284696227E-6</v>
      </c>
      <c r="K11" s="4">
        <f t="shared" si="2"/>
        <v>1.7523809523809524</v>
      </c>
      <c r="L11" s="14">
        <f t="shared" si="3"/>
        <v>-1.0451977401129964E-3</v>
      </c>
    </row>
    <row r="12" spans="1:15" s="13" customFormat="1" ht="41.1" customHeight="1">
      <c r="A12" s="1" t="s">
        <v>24</v>
      </c>
      <c r="B12" s="2" t="s">
        <v>25</v>
      </c>
      <c r="C12" s="3">
        <v>9625.48</v>
      </c>
      <c r="D12" s="3">
        <v>9557.89</v>
      </c>
      <c r="E12" s="4">
        <f t="shared" si="0"/>
        <v>0.99297801252508966</v>
      </c>
      <c r="F12" s="4">
        <f>(D12/D6)</f>
        <v>1.2531991002404166E-2</v>
      </c>
      <c r="G12" s="3">
        <v>10969.39</v>
      </c>
      <c r="H12" s="3">
        <v>10451.36</v>
      </c>
      <c r="I12" s="4">
        <f t="shared" si="1"/>
        <v>0.95277494919954542</v>
      </c>
      <c r="J12" s="4">
        <f>(H12/H6)</f>
        <v>1.6137621764901217E-2</v>
      </c>
      <c r="K12" s="4">
        <f t="shared" si="2"/>
        <v>0.91451160423141098</v>
      </c>
      <c r="L12" s="14">
        <f t="shared" si="3"/>
        <v>4.0203063325544242E-2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>
        <v>400</v>
      </c>
      <c r="H13" s="3">
        <v>400</v>
      </c>
      <c r="I13" s="4">
        <f t="shared" si="1"/>
        <v>1</v>
      </c>
      <c r="J13" s="4">
        <f>(H13/H6)</f>
        <v>6.1762762989318962E-4</v>
      </c>
      <c r="K13" s="4">
        <f t="shared" si="2"/>
        <v>0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409.5</v>
      </c>
      <c r="D14" s="3"/>
      <c r="E14" s="4">
        <f t="shared" si="0"/>
        <v>0</v>
      </c>
      <c r="F14" s="4">
        <f>(D14/D6)</f>
        <v>0</v>
      </c>
      <c r="G14" s="3">
        <v>74.8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30795.83</v>
      </c>
      <c r="D15" s="3">
        <v>27770.13</v>
      </c>
      <c r="E15" s="4">
        <f t="shared" si="0"/>
        <v>0.90174968494111052</v>
      </c>
      <c r="F15" s="4">
        <f>(D15/D6)</f>
        <v>3.6411281077266426E-2</v>
      </c>
      <c r="G15" s="3">
        <v>30883.86</v>
      </c>
      <c r="H15" s="3">
        <v>30094.799999999999</v>
      </c>
      <c r="I15" s="4">
        <f t="shared" si="1"/>
        <v>0.97445073251853875</v>
      </c>
      <c r="J15" s="4">
        <f>(H15/H6)</f>
        <v>4.6468449990273906E-2</v>
      </c>
      <c r="K15" s="4">
        <f t="shared" si="2"/>
        <v>0.92275509390326571</v>
      </c>
      <c r="L15" s="14">
        <f t="shared" si="3"/>
        <v>-7.2701047577428235E-2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1083.3</v>
      </c>
      <c r="D16" s="7">
        <f>SUM(D17:D17)</f>
        <v>1083.3</v>
      </c>
      <c r="E16" s="8">
        <f t="shared" si="0"/>
        <v>1</v>
      </c>
      <c r="F16" s="8">
        <f>(D16/D6)</f>
        <v>1.4203873295156602E-3</v>
      </c>
      <c r="G16" s="7">
        <f>SUM(G17:G17)</f>
        <v>1076.8</v>
      </c>
      <c r="H16" s="7">
        <f>SUM(H17:H17)</f>
        <v>1076.8</v>
      </c>
      <c r="I16" s="8">
        <f t="shared" si="1"/>
        <v>1</v>
      </c>
      <c r="J16" s="8">
        <f>(H16/H6)</f>
        <v>1.6626535796724663E-3</v>
      </c>
      <c r="K16" s="8">
        <f t="shared" si="2"/>
        <v>1.0060364041604755</v>
      </c>
      <c r="L16" s="8">
        <f t="shared" si="3"/>
        <v>0</v>
      </c>
    </row>
    <row r="17" spans="1:12" s="13" customFormat="1" ht="21" customHeight="1">
      <c r="A17" s="1" t="s">
        <v>34</v>
      </c>
      <c r="B17" s="2" t="s">
        <v>35</v>
      </c>
      <c r="C17" s="3">
        <v>1083.3</v>
      </c>
      <c r="D17" s="3">
        <v>1083.3</v>
      </c>
      <c r="E17" s="4">
        <f t="shared" si="0"/>
        <v>1</v>
      </c>
      <c r="F17" s="4">
        <f>(D17/D6)</f>
        <v>1.4203873295156602E-3</v>
      </c>
      <c r="G17" s="3">
        <v>1076.8</v>
      </c>
      <c r="H17" s="3">
        <v>1076.8</v>
      </c>
      <c r="I17" s="4">
        <f t="shared" si="1"/>
        <v>1</v>
      </c>
      <c r="J17" s="4">
        <f>(H17/H6)</f>
        <v>1.6626535796724663E-3</v>
      </c>
      <c r="K17" s="4">
        <f t="shared" si="2"/>
        <v>1.0060364041604755</v>
      </c>
      <c r="L17" s="4">
        <f t="shared" si="3"/>
        <v>0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13328.76</v>
      </c>
      <c r="D18" s="7">
        <f>SUM(D19:D22)</f>
        <v>11726.349999999999</v>
      </c>
      <c r="E18" s="8">
        <f t="shared" si="0"/>
        <v>0.87977801385875343</v>
      </c>
      <c r="F18" s="8">
        <f>(D18/D6)</f>
        <v>1.5375204432258802E-2</v>
      </c>
      <c r="G18" s="7">
        <f>SUM(G19:G22)</f>
        <v>10213.34</v>
      </c>
      <c r="H18" s="7">
        <f>SUM(H19:H22)</f>
        <v>9688.4</v>
      </c>
      <c r="I18" s="8">
        <f t="shared" si="1"/>
        <v>0.94860251396702744</v>
      </c>
      <c r="J18" s="8">
        <f>(H18/H6)</f>
        <v>1.4959558823642945E-2</v>
      </c>
      <c r="K18" s="8">
        <f t="shared" si="2"/>
        <v>1.2103494901118863</v>
      </c>
      <c r="L18" s="15">
        <f t="shared" si="3"/>
        <v>-6.8824500108274012E-2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5770.92</v>
      </c>
      <c r="D20" s="3">
        <v>5401.98</v>
      </c>
      <c r="E20" s="4">
        <f t="shared" si="0"/>
        <v>0.93606911896196787</v>
      </c>
      <c r="F20" s="4">
        <f>(D20/D6)</f>
        <v>7.0828985011511178E-3</v>
      </c>
      <c r="G20" s="3">
        <v>5192.9399999999996</v>
      </c>
      <c r="H20" s="3">
        <v>4937.1499999999996</v>
      </c>
      <c r="I20" s="4">
        <f t="shared" si="1"/>
        <v>0.95074273918050278</v>
      </c>
      <c r="J20" s="4">
        <f>(H20/H6)</f>
        <v>7.6233006323179024E-3</v>
      </c>
      <c r="K20" s="4">
        <f t="shared" si="2"/>
        <v>1.0941494586958063</v>
      </c>
      <c r="L20" s="14">
        <f t="shared" si="3"/>
        <v>-1.4673620218534911E-2</v>
      </c>
    </row>
    <row r="21" spans="1:12" s="13" customFormat="1" ht="21" customHeight="1">
      <c r="A21" s="1" t="s">
        <v>40</v>
      </c>
      <c r="B21" s="2" t="s">
        <v>41</v>
      </c>
      <c r="C21" s="3">
        <v>7557.84</v>
      </c>
      <c r="D21" s="3">
        <v>6324.37</v>
      </c>
      <c r="E21" s="4">
        <f t="shared" si="0"/>
        <v>0.83679596286769764</v>
      </c>
      <c r="F21" s="4">
        <f>(D21/D6)</f>
        <v>8.2923059311076856E-3</v>
      </c>
      <c r="G21" s="3">
        <v>5020.3999999999996</v>
      </c>
      <c r="H21" s="3">
        <v>4751.25</v>
      </c>
      <c r="I21" s="4">
        <f t="shared" si="1"/>
        <v>0.94638873396542111</v>
      </c>
      <c r="J21" s="4">
        <f>(H21/H6)</f>
        <v>7.3362581913250426E-3</v>
      </c>
      <c r="K21" s="4">
        <f t="shared" si="2"/>
        <v>1.3310960273612207</v>
      </c>
      <c r="L21" s="4">
        <f t="shared" si="3"/>
        <v>-0.10959277109772347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67337.58</v>
      </c>
      <c r="D23" s="7">
        <f>SUM(D24:D31)</f>
        <v>64127.249999999993</v>
      </c>
      <c r="E23" s="8">
        <f t="shared" si="0"/>
        <v>0.95232483852256034</v>
      </c>
      <c r="F23" s="8">
        <f>(D23/D6)</f>
        <v>8.4081541010507813E-2</v>
      </c>
      <c r="G23" s="7">
        <f>SUM(G24:G31)</f>
        <v>43052.13</v>
      </c>
      <c r="H23" s="7">
        <f>SUM(H24:H31)</f>
        <v>42000.08</v>
      </c>
      <c r="I23" s="8">
        <f t="shared" si="1"/>
        <v>0.97556334611086615</v>
      </c>
      <c r="J23" s="8">
        <f>(H23/H6)</f>
        <v>6.4851024664310891E-2</v>
      </c>
      <c r="K23" s="8">
        <f t="shared" si="2"/>
        <v>1.5268363774545188</v>
      </c>
      <c r="L23" s="15">
        <f t="shared" si="3"/>
        <v>-2.3238507588305812E-2</v>
      </c>
    </row>
    <row r="24" spans="1:12" s="13" customFormat="1" ht="21" customHeight="1">
      <c r="A24" s="1" t="s">
        <v>46</v>
      </c>
      <c r="B24" s="2" t="s">
        <v>47</v>
      </c>
      <c r="C24" s="3"/>
      <c r="D24" s="3"/>
      <c r="E24" s="4" t="e">
        <f t="shared" si="0"/>
        <v>#DIV/0!</v>
      </c>
      <c r="F24" s="4">
        <f>(D24/D6)</f>
        <v>0</v>
      </c>
      <c r="G24" s="3">
        <v>528.72</v>
      </c>
      <c r="H24" s="3">
        <v>498.85</v>
      </c>
      <c r="I24" s="4">
        <f t="shared" si="1"/>
        <v>0.94350506884551366</v>
      </c>
      <c r="J24" s="4">
        <f>(H24/H6)</f>
        <v>7.7025885793054411E-4</v>
      </c>
      <c r="K24" s="4">
        <f t="shared" si="2"/>
        <v>0</v>
      </c>
      <c r="L24" s="14" t="e">
        <f t="shared" si="3"/>
        <v>#DIV/0!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6341.86</v>
      </c>
      <c r="D26" s="3">
        <v>6341.39</v>
      </c>
      <c r="E26" s="4">
        <f t="shared" si="0"/>
        <v>0.99992588925015702</v>
      </c>
      <c r="F26" s="4">
        <f>(D26/D6)</f>
        <v>8.3146219953081444E-3</v>
      </c>
      <c r="G26" s="3">
        <v>9677.2800000000007</v>
      </c>
      <c r="H26" s="3">
        <v>9676.93</v>
      </c>
      <c r="I26" s="4">
        <f t="shared" si="1"/>
        <v>0.99996383281252577</v>
      </c>
      <c r="J26" s="4">
        <f>(H26/H6)</f>
        <v>1.4941848351355759E-2</v>
      </c>
      <c r="K26" s="4">
        <f t="shared" si="2"/>
        <v>0.65531010351423435</v>
      </c>
      <c r="L26" s="14">
        <f t="shared" si="3"/>
        <v>-3.7943562368747408E-5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>
        <v>75</v>
      </c>
      <c r="H27" s="3">
        <v>75</v>
      </c>
      <c r="I27" s="4">
        <f t="shared" si="1"/>
        <v>1</v>
      </c>
      <c r="J27" s="4">
        <f>(H27/H6)</f>
        <v>1.1580518060497305E-4</v>
      </c>
      <c r="K27" s="4">
        <f t="shared" si="2"/>
        <v>0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950</v>
      </c>
      <c r="D28" s="3">
        <v>950</v>
      </c>
      <c r="E28" s="4">
        <f t="shared" si="0"/>
        <v>1</v>
      </c>
      <c r="F28" s="4">
        <f>(D28/D6)</f>
        <v>1.2456087538446202E-3</v>
      </c>
      <c r="G28" s="3">
        <v>52.6</v>
      </c>
      <c r="H28" s="3">
        <v>52.6</v>
      </c>
      <c r="I28" s="4">
        <f t="shared" si="1"/>
        <v>1</v>
      </c>
      <c r="J28" s="4">
        <f>(H28/H6)</f>
        <v>8.1218033330954432E-5</v>
      </c>
      <c r="K28" s="4">
        <f t="shared" si="2"/>
        <v>18.060836501901139</v>
      </c>
      <c r="L28" s="14">
        <f t="shared" si="3"/>
        <v>0</v>
      </c>
    </row>
    <row r="29" spans="1:12" s="13" customFormat="1" ht="21" customHeight="1">
      <c r="A29" s="1" t="s">
        <v>56</v>
      </c>
      <c r="B29" s="2" t="s">
        <v>57</v>
      </c>
      <c r="C29" s="3">
        <v>45064.639999999999</v>
      </c>
      <c r="D29" s="3">
        <v>42196.52</v>
      </c>
      <c r="E29" s="4">
        <f t="shared" si="0"/>
        <v>0.93635542190062981</v>
      </c>
      <c r="F29" s="4">
        <f>(D29/D6)</f>
        <v>5.532668915134694E-2</v>
      </c>
      <c r="G29" s="3">
        <v>20054.98</v>
      </c>
      <c r="H29" s="3">
        <v>19321.41</v>
      </c>
      <c r="I29" s="4">
        <f t="shared" si="1"/>
        <v>0.96342205277691628</v>
      </c>
      <c r="J29" s="4">
        <f>(H29/H6)</f>
        <v>2.983359166123643E-2</v>
      </c>
      <c r="K29" s="4">
        <f t="shared" si="2"/>
        <v>2.1839255002611093</v>
      </c>
      <c r="L29" s="4">
        <f t="shared" si="3"/>
        <v>-2.7066630876286468E-2</v>
      </c>
    </row>
    <row r="30" spans="1:12" s="13" customFormat="1" ht="21" customHeight="1">
      <c r="A30" s="1" t="s">
        <v>58</v>
      </c>
      <c r="B30" s="2" t="s">
        <v>59</v>
      </c>
      <c r="C30" s="3">
        <v>3183.17</v>
      </c>
      <c r="D30" s="3">
        <v>3005.56</v>
      </c>
      <c r="E30" s="4">
        <f t="shared" si="0"/>
        <v>0.94420341986133316</v>
      </c>
      <c r="F30" s="4">
        <f>(D30/D6)</f>
        <v>3.940791417058144E-3</v>
      </c>
      <c r="G30" s="3">
        <v>2912.81</v>
      </c>
      <c r="H30" s="3">
        <v>2874.12</v>
      </c>
      <c r="I30" s="4">
        <f t="shared" si="1"/>
        <v>0.98671729360995053</v>
      </c>
      <c r="J30" s="4">
        <f>(H30/H6)</f>
        <v>4.4378398090715353E-3</v>
      </c>
      <c r="K30" s="4">
        <f t="shared" si="2"/>
        <v>1.0457322589175122</v>
      </c>
      <c r="L30" s="4">
        <f t="shared" si="3"/>
        <v>-4.251387374861737E-2</v>
      </c>
    </row>
    <row r="31" spans="1:12" s="13" customFormat="1" ht="21" customHeight="1">
      <c r="A31" s="1" t="s">
        <v>60</v>
      </c>
      <c r="B31" s="2" t="s">
        <v>61</v>
      </c>
      <c r="C31" s="3">
        <v>11797.91</v>
      </c>
      <c r="D31" s="3">
        <v>11633.78</v>
      </c>
      <c r="E31" s="4">
        <f t="shared" si="0"/>
        <v>0.98608821392941637</v>
      </c>
      <c r="F31" s="4">
        <f>(D31/D6)</f>
        <v>1.5253829692949967E-2</v>
      </c>
      <c r="G31" s="3">
        <v>9750.74</v>
      </c>
      <c r="H31" s="3">
        <v>9501.17</v>
      </c>
      <c r="I31" s="4">
        <f t="shared" si="1"/>
        <v>0.97440501951646752</v>
      </c>
      <c r="J31" s="4">
        <f>(H31/H6)</f>
        <v>1.4670462770780691E-2</v>
      </c>
      <c r="K31" s="4">
        <f t="shared" si="2"/>
        <v>1.2244576194300281</v>
      </c>
      <c r="L31" s="4">
        <f t="shared" si="3"/>
        <v>1.168319441294885E-2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174071.68000000002</v>
      </c>
      <c r="D32" s="7">
        <f>SUM(D33:D36)</f>
        <v>159275.45000000001</v>
      </c>
      <c r="E32" s="8">
        <f t="shared" si="0"/>
        <v>0.91499921181894717</v>
      </c>
      <c r="F32" s="8">
        <f>(D32/D6)</f>
        <v>0.20883673136056963</v>
      </c>
      <c r="G32" s="7">
        <f>SUM(G33:G36)</f>
        <v>85905.510000000009</v>
      </c>
      <c r="H32" s="7">
        <f>SUM(H33:H36)</f>
        <v>77205.37999999999</v>
      </c>
      <c r="I32" s="8">
        <f t="shared" si="1"/>
        <v>0.89872442407943309</v>
      </c>
      <c r="J32" s="8">
        <f>(H32/H6)</f>
        <v>0.11921043966100764</v>
      </c>
      <c r="K32" s="8">
        <f t="shared" si="2"/>
        <v>2.0630097280785358</v>
      </c>
      <c r="L32" s="8">
        <f t="shared" si="3"/>
        <v>1.6274787739514074E-2</v>
      </c>
    </row>
    <row r="33" spans="1:12" s="13" customFormat="1" ht="21" customHeight="1">
      <c r="A33" s="1" t="s">
        <v>64</v>
      </c>
      <c r="B33" s="2" t="s">
        <v>65</v>
      </c>
      <c r="C33" s="3">
        <v>129388.54</v>
      </c>
      <c r="D33" s="3">
        <v>116336.72</v>
      </c>
      <c r="E33" s="4">
        <f t="shared" si="0"/>
        <v>0.8991269242237373</v>
      </c>
      <c r="F33" s="4">
        <f>(D33/D6)</f>
        <v>0.15253688086902159</v>
      </c>
      <c r="G33" s="3">
        <v>25864.99</v>
      </c>
      <c r="H33" s="3">
        <v>19611.849999999999</v>
      </c>
      <c r="I33" s="4">
        <f t="shared" si="1"/>
        <v>0.75823922607354566</v>
      </c>
      <c r="J33" s="4">
        <f>(H33/H6)</f>
        <v>3.0282051083301873E-2</v>
      </c>
      <c r="K33" s="4">
        <f t="shared" si="2"/>
        <v>5.9319605238669482</v>
      </c>
      <c r="L33" s="4">
        <f t="shared" si="3"/>
        <v>0.14088769815019164</v>
      </c>
    </row>
    <row r="34" spans="1:12" s="13" customFormat="1" ht="21" customHeight="1">
      <c r="A34" s="1" t="s">
        <v>66</v>
      </c>
      <c r="B34" s="2" t="s">
        <v>67</v>
      </c>
      <c r="C34" s="3">
        <v>8682.6200000000008</v>
      </c>
      <c r="D34" s="3">
        <v>8416.0300000000007</v>
      </c>
      <c r="E34" s="4">
        <f t="shared" si="0"/>
        <v>0.96929613411619997</v>
      </c>
      <c r="F34" s="4">
        <f>(D34/D6)</f>
        <v>1.1034821726967306E-2</v>
      </c>
      <c r="G34" s="3">
        <v>34543.660000000003</v>
      </c>
      <c r="H34" s="3">
        <v>32945.620000000003</v>
      </c>
      <c r="I34" s="4">
        <f t="shared" si="1"/>
        <v>0.95373854420753323</v>
      </c>
      <c r="J34" s="4">
        <f>(H34/H6)</f>
        <v>5.0870312989904166E-2</v>
      </c>
      <c r="K34" s="4">
        <f t="shared" si="2"/>
        <v>0.25545216632742074</v>
      </c>
      <c r="L34" s="4">
        <f t="shared" si="3"/>
        <v>1.5557589908666736E-2</v>
      </c>
    </row>
    <row r="35" spans="1:12" s="13" customFormat="1" ht="21" customHeight="1">
      <c r="A35" s="1" t="s">
        <v>68</v>
      </c>
      <c r="B35" s="2" t="s">
        <v>69</v>
      </c>
      <c r="C35" s="3">
        <v>35506.92</v>
      </c>
      <c r="D35" s="3">
        <v>34341.410000000003</v>
      </c>
      <c r="E35" s="4">
        <f t="shared" si="0"/>
        <v>0.96717513093222407</v>
      </c>
      <c r="F35" s="4">
        <f>(D35/D6)</f>
        <v>4.5027327279333881E-2</v>
      </c>
      <c r="G35" s="3">
        <v>25223.38</v>
      </c>
      <c r="H35" s="3">
        <v>24378.9</v>
      </c>
      <c r="I35" s="4">
        <f t="shared" si="1"/>
        <v>0.9665199509344109</v>
      </c>
      <c r="J35" s="4">
        <f>(H35/H6)</f>
        <v>3.7642705566007705E-2</v>
      </c>
      <c r="K35" s="4">
        <f t="shared" si="2"/>
        <v>1.4086529744984393</v>
      </c>
      <c r="L35" s="14">
        <f t="shared" si="3"/>
        <v>6.5517999781317116E-4</v>
      </c>
    </row>
    <row r="36" spans="1:12" s="13" customFormat="1" ht="21" customHeight="1">
      <c r="A36" s="1" t="s">
        <v>70</v>
      </c>
      <c r="B36" s="2" t="s">
        <v>71</v>
      </c>
      <c r="C36" s="3">
        <v>493.6</v>
      </c>
      <c r="D36" s="3">
        <v>181.29</v>
      </c>
      <c r="E36" s="4">
        <f t="shared" si="0"/>
        <v>0.36728119935170173</v>
      </c>
      <c r="F36" s="4">
        <f>(D36/D6)</f>
        <v>2.3770148524683286E-4</v>
      </c>
      <c r="G36" s="3">
        <v>273.48</v>
      </c>
      <c r="H36" s="3">
        <v>269.01</v>
      </c>
      <c r="I36" s="4">
        <f t="shared" si="1"/>
        <v>0.98365511189118027</v>
      </c>
      <c r="J36" s="4">
        <f>(H36/H6)</f>
        <v>4.1537002179391734E-4</v>
      </c>
      <c r="K36" s="4">
        <f t="shared" si="2"/>
        <v>0.67391546782647482</v>
      </c>
      <c r="L36" s="14">
        <f t="shared" si="3"/>
        <v>-0.61637391253947849</v>
      </c>
    </row>
    <row r="37" spans="1:12" s="13" customFormat="1" ht="21" customHeight="1">
      <c r="A37" s="16" t="s">
        <v>123</v>
      </c>
      <c r="B37" s="17">
        <v>600</v>
      </c>
      <c r="C37" s="7">
        <f>SUM(C38:C38)</f>
        <v>2380.88</v>
      </c>
      <c r="D37" s="7">
        <f>SUM(D38:D38)</f>
        <v>980.36</v>
      </c>
      <c r="E37" s="4">
        <f t="shared" si="0"/>
        <v>0.41176371761701552</v>
      </c>
      <c r="F37" s="4">
        <f>(D37/D7)</f>
        <v>1.2425803682796492E-2</v>
      </c>
      <c r="G37" s="7">
        <f>SUM(G38:G38)</f>
        <v>1765.08</v>
      </c>
      <c r="H37" s="7">
        <f>SUM(H38:H38)</f>
        <v>1728.05</v>
      </c>
      <c r="I37" s="4">
        <f t="shared" si="1"/>
        <v>0.97902078092777667</v>
      </c>
      <c r="J37" s="4">
        <f>(H37/H7)</f>
        <v>2.1303793913455348E-2</v>
      </c>
      <c r="K37" s="4">
        <f t="shared" si="2"/>
        <v>0.56732154740892915</v>
      </c>
      <c r="L37" s="14">
        <f t="shared" si="3"/>
        <v>-0.5672570633107612</v>
      </c>
    </row>
    <row r="38" spans="1:12" s="13" customFormat="1" ht="21" customHeight="1">
      <c r="A38" s="1" t="s">
        <v>124</v>
      </c>
      <c r="B38" s="2">
        <v>602</v>
      </c>
      <c r="C38" s="3">
        <v>2380.88</v>
      </c>
      <c r="D38" s="3">
        <v>980.36</v>
      </c>
      <c r="E38" s="4">
        <f t="shared" si="0"/>
        <v>0.41176371761701552</v>
      </c>
      <c r="F38" s="4">
        <f>(D38/D8)</f>
        <v>0.13931960260176188</v>
      </c>
      <c r="G38" s="3">
        <v>1765.08</v>
      </c>
      <c r="H38" s="3">
        <v>1728.05</v>
      </c>
      <c r="I38" s="4">
        <f t="shared" si="1"/>
        <v>0.97902078092777667</v>
      </c>
      <c r="J38" s="4">
        <f>(H38/H8)</f>
        <v>0.25361850891895305</v>
      </c>
      <c r="K38" s="4">
        <f t="shared" si="2"/>
        <v>0.56732154740892915</v>
      </c>
      <c r="L38" s="14">
        <f t="shared" si="3"/>
        <v>-0.5672570633107612</v>
      </c>
    </row>
    <row r="39" spans="1:12" s="13" customFormat="1" ht="21" customHeight="1">
      <c r="A39" s="5" t="s">
        <v>72</v>
      </c>
      <c r="B39" s="6" t="s">
        <v>73</v>
      </c>
      <c r="C39" s="7">
        <f>SUM(C40:C44)</f>
        <v>350571.41</v>
      </c>
      <c r="D39" s="7">
        <f>SUM(D40:D44)</f>
        <v>347623.49</v>
      </c>
      <c r="E39" s="8">
        <f t="shared" si="0"/>
        <v>0.99159109979903959</v>
      </c>
      <c r="F39" s="8">
        <f>(D39/D6)</f>
        <v>0.45579248651159771</v>
      </c>
      <c r="G39" s="7">
        <f>SUM(G40:G44)</f>
        <v>338018.26999999996</v>
      </c>
      <c r="H39" s="7">
        <f>SUM(H40:H44)</f>
        <v>337884.51999999996</v>
      </c>
      <c r="I39" s="8">
        <f t="shared" si="1"/>
        <v>0.99960431132908878</v>
      </c>
      <c r="J39" s="8">
        <f>(H39/H6)</f>
        <v>0.52171703816299497</v>
      </c>
      <c r="K39" s="8">
        <f t="shared" si="2"/>
        <v>1.0288233684100119</v>
      </c>
      <c r="L39" s="15">
        <f t="shared" si="3"/>
        <v>-8.0132115300491913E-3</v>
      </c>
    </row>
    <row r="40" spans="1:12" s="13" customFormat="1" ht="21" customHeight="1">
      <c r="A40" s="1" t="s">
        <v>74</v>
      </c>
      <c r="B40" s="2" t="s">
        <v>75</v>
      </c>
      <c r="C40" s="3">
        <v>112490.49</v>
      </c>
      <c r="D40" s="3">
        <v>112414.31</v>
      </c>
      <c r="E40" s="4">
        <f t="shared" ref="E40:E60" si="4">(D40/C40)</f>
        <v>0.99932278719738876</v>
      </c>
      <c r="F40" s="4">
        <f>(D40/D6)</f>
        <v>0.14739394588779245</v>
      </c>
      <c r="G40" s="3">
        <v>105342.29</v>
      </c>
      <c r="H40" s="3">
        <v>105274.8</v>
      </c>
      <c r="I40" s="4">
        <f t="shared" ref="I40:I60" si="5">(H40/G40)</f>
        <v>0.99935932662940985</v>
      </c>
      <c r="J40" s="4">
        <f>(H40/H6)</f>
        <v>0.16255156302869889</v>
      </c>
      <c r="K40" s="4">
        <f t="shared" ref="K40:K60" si="6">(D40/H40)</f>
        <v>1.0678178443464152</v>
      </c>
      <c r="L40" s="14">
        <f t="shared" ref="L40:L60" si="7">(E40-I40)</f>
        <v>-3.653943202108767E-5</v>
      </c>
    </row>
    <row r="41" spans="1:12" s="13" customFormat="1" ht="21" customHeight="1">
      <c r="A41" s="1" t="s">
        <v>76</v>
      </c>
      <c r="B41" s="2" t="s">
        <v>77</v>
      </c>
      <c r="C41" s="3">
        <v>190291.23</v>
      </c>
      <c r="D41" s="3">
        <v>189712.84</v>
      </c>
      <c r="E41" s="4">
        <f t="shared" si="4"/>
        <v>0.99696050101730904</v>
      </c>
      <c r="F41" s="4">
        <f>(D41/D6)</f>
        <v>0.24874523602181456</v>
      </c>
      <c r="G41" s="3">
        <v>185896.19</v>
      </c>
      <c r="H41" s="3">
        <v>185849.99</v>
      </c>
      <c r="I41" s="4">
        <f t="shared" si="5"/>
        <v>0.99975147419643184</v>
      </c>
      <c r="J41" s="4">
        <f>(H41/H6)</f>
        <v>0.28696522209843245</v>
      </c>
      <c r="K41" s="4">
        <f t="shared" si="6"/>
        <v>1.0207847737844915</v>
      </c>
      <c r="L41" s="14">
        <f t="shared" si="7"/>
        <v>-2.7909731791228021E-3</v>
      </c>
    </row>
    <row r="42" spans="1:12" s="13" customFormat="1" ht="21" customHeight="1">
      <c r="A42" s="1" t="s">
        <v>121</v>
      </c>
      <c r="B42" s="2">
        <v>703</v>
      </c>
      <c r="C42" s="3">
        <v>16138.91</v>
      </c>
      <c r="D42" s="3">
        <v>16056.39</v>
      </c>
      <c r="E42" s="4">
        <f t="shared" si="4"/>
        <v>0.9948868913699872</v>
      </c>
      <c r="F42" s="4">
        <f>(D42/D7)</f>
        <v>0.20351049613857844</v>
      </c>
      <c r="G42" s="3">
        <v>14217.43</v>
      </c>
      <c r="H42" s="3">
        <v>14217.43</v>
      </c>
      <c r="I42" s="4">
        <f t="shared" si="5"/>
        <v>1</v>
      </c>
      <c r="J42" s="4">
        <f>(H42/H7)</f>
        <v>0.17527571464886865</v>
      </c>
      <c r="K42" s="4">
        <f t="shared" si="6"/>
        <v>1.1293454583563978</v>
      </c>
      <c r="L42" s="14">
        <f t="shared" si="7"/>
        <v>-5.113108630012797E-3</v>
      </c>
    </row>
    <row r="43" spans="1:12" s="13" customFormat="1" ht="21" customHeight="1">
      <c r="A43" s="1" t="s">
        <v>78</v>
      </c>
      <c r="B43" s="2" t="s">
        <v>79</v>
      </c>
      <c r="C43" s="3">
        <v>5464.97</v>
      </c>
      <c r="D43" s="3">
        <v>5464.97</v>
      </c>
      <c r="E43" s="4">
        <f t="shared" si="4"/>
        <v>1</v>
      </c>
      <c r="F43" s="4">
        <f>(D43/D6)</f>
        <v>7.1654889173665632E-3</v>
      </c>
      <c r="G43" s="3">
        <v>9030.5400000000009</v>
      </c>
      <c r="H43" s="3">
        <v>9030.5400000000009</v>
      </c>
      <c r="I43" s="4">
        <f t="shared" si="5"/>
        <v>1</v>
      </c>
      <c r="J43" s="4">
        <f>(H43/H6)</f>
        <v>1.3943777542139112E-2</v>
      </c>
      <c r="K43" s="4">
        <f t="shared" si="6"/>
        <v>0.6051653610969</v>
      </c>
      <c r="L43" s="4">
        <f t="shared" si="7"/>
        <v>0</v>
      </c>
    </row>
    <row r="44" spans="1:12" s="13" customFormat="1" ht="21" customHeight="1">
      <c r="A44" s="1" t="s">
        <v>80</v>
      </c>
      <c r="B44" s="2" t="s">
        <v>81</v>
      </c>
      <c r="C44" s="3">
        <v>26185.81</v>
      </c>
      <c r="D44" s="3">
        <v>23974.98</v>
      </c>
      <c r="E44" s="4">
        <f t="shared" si="4"/>
        <v>0.91557144881139818</v>
      </c>
      <c r="F44" s="4">
        <f>(D44/D6)</f>
        <v>3.1435205222368097E-2</v>
      </c>
      <c r="G44" s="3">
        <v>23531.82</v>
      </c>
      <c r="H44" s="3">
        <v>23511.759999999998</v>
      </c>
      <c r="I44" s="4">
        <f t="shared" si="5"/>
        <v>0.9991475372495624</v>
      </c>
      <c r="J44" s="4">
        <f>(H44/H6)</f>
        <v>3.6303781508543749E-2</v>
      </c>
      <c r="K44" s="4">
        <f t="shared" si="6"/>
        <v>1.0197016301629482</v>
      </c>
      <c r="L44" s="14">
        <f t="shared" si="7"/>
        <v>-8.357608843816422E-2</v>
      </c>
    </row>
    <row r="45" spans="1:12" s="13" customFormat="1" ht="21" customHeight="1">
      <c r="A45" s="5" t="s">
        <v>82</v>
      </c>
      <c r="B45" s="6" t="s">
        <v>83</v>
      </c>
      <c r="C45" s="7">
        <f>SUM(C46:C49)</f>
        <v>79602.06</v>
      </c>
      <c r="D45" s="7">
        <f>SUM(D46:D49)</f>
        <v>77796.790000000008</v>
      </c>
      <c r="E45" s="8">
        <f t="shared" si="4"/>
        <v>0.97732131555389412</v>
      </c>
      <c r="F45" s="8">
        <f>(D45/D6)</f>
        <v>0.10200459225790698</v>
      </c>
      <c r="G45" s="7">
        <f>SUM(G46:G49)</f>
        <v>74571.839999999997</v>
      </c>
      <c r="H45" s="7">
        <f>SUM(H46:H49)</f>
        <v>74535.040000000008</v>
      </c>
      <c r="I45" s="8">
        <f t="shared" si="5"/>
        <v>0.99950651613263142</v>
      </c>
      <c r="J45" s="8">
        <f>(H45/H6)</f>
        <v>0.11508725024798522</v>
      </c>
      <c r="K45" s="8">
        <f t="shared" si="6"/>
        <v>1.0437612967001828</v>
      </c>
      <c r="L45" s="15">
        <f t="shared" si="7"/>
        <v>-2.2185200578737296E-2</v>
      </c>
    </row>
    <row r="46" spans="1:12" s="13" customFormat="1" ht="21" customHeight="1">
      <c r="A46" s="1" t="s">
        <v>84</v>
      </c>
      <c r="B46" s="2" t="s">
        <v>85</v>
      </c>
      <c r="C46" s="3">
        <v>56562.16</v>
      </c>
      <c r="D46" s="3">
        <v>56562.16</v>
      </c>
      <c r="E46" s="4">
        <f t="shared" si="4"/>
        <v>1</v>
      </c>
      <c r="F46" s="4">
        <f>(D46/D6)</f>
        <v>7.4162443823536872E-2</v>
      </c>
      <c r="G46" s="3">
        <v>55656.94</v>
      </c>
      <c r="H46" s="3">
        <v>55656.94</v>
      </c>
      <c r="I46" s="4">
        <f t="shared" si="5"/>
        <v>1</v>
      </c>
      <c r="J46" s="4">
        <f>(H46/H6)</f>
        <v>8.593815984826865E-2</v>
      </c>
      <c r="K46" s="4">
        <f t="shared" si="6"/>
        <v>1.016264278991982</v>
      </c>
      <c r="L46" s="14">
        <f t="shared" si="7"/>
        <v>0</v>
      </c>
    </row>
    <row r="47" spans="1:12" s="13" customFormat="1" ht="21" customHeight="1">
      <c r="A47" s="1" t="s">
        <v>86</v>
      </c>
      <c r="B47" s="2" t="s">
        <v>87</v>
      </c>
      <c r="C47" s="3">
        <v>206.5</v>
      </c>
      <c r="D47" s="3">
        <v>191.79</v>
      </c>
      <c r="E47" s="4">
        <f t="shared" si="4"/>
        <v>0.92876513317191278</v>
      </c>
      <c r="F47" s="4">
        <f>(D47/D6)</f>
        <v>2.514687398945892E-4</v>
      </c>
      <c r="G47" s="3">
        <v>316.26</v>
      </c>
      <c r="H47" s="3">
        <v>316.13</v>
      </c>
      <c r="I47" s="4">
        <f t="shared" si="5"/>
        <v>0.9995889458040853</v>
      </c>
      <c r="J47" s="4">
        <f>(H47/H6)</f>
        <v>4.8812655659533506E-4</v>
      </c>
      <c r="K47" s="4">
        <f t="shared" si="6"/>
        <v>0.6066807958751147</v>
      </c>
      <c r="L47" s="14">
        <f t="shared" si="7"/>
        <v>-7.0823812632172523E-2</v>
      </c>
    </row>
    <row r="48" spans="1:12" s="13" customFormat="1" ht="21" customHeight="1">
      <c r="A48" s="1" t="s">
        <v>125</v>
      </c>
      <c r="B48" s="2">
        <v>803</v>
      </c>
      <c r="C48" s="3"/>
      <c r="D48" s="3"/>
      <c r="E48" s="4" t="e">
        <f t="shared" si="4"/>
        <v>#DIV/0!</v>
      </c>
      <c r="F48" s="4">
        <f>(D48/D7)</f>
        <v>0</v>
      </c>
      <c r="G48" s="3">
        <v>54</v>
      </c>
      <c r="H48" s="3">
        <v>54</v>
      </c>
      <c r="I48" s="4">
        <f t="shared" si="5"/>
        <v>1</v>
      </c>
      <c r="J48" s="4">
        <f>(H48/H7)</f>
        <v>6.6572429693966537E-4</v>
      </c>
      <c r="K48" s="4">
        <f t="shared" si="6"/>
        <v>0</v>
      </c>
      <c r="L48" s="14" t="e">
        <f t="shared" si="7"/>
        <v>#DIV/0!</v>
      </c>
    </row>
    <row r="49" spans="1:12" s="13" customFormat="1" ht="21" customHeight="1">
      <c r="A49" s="1" t="s">
        <v>88</v>
      </c>
      <c r="B49" s="2" t="s">
        <v>89</v>
      </c>
      <c r="C49" s="3">
        <v>22833.4</v>
      </c>
      <c r="D49" s="3">
        <v>21042.84</v>
      </c>
      <c r="E49" s="4">
        <f t="shared" si="4"/>
        <v>0.92158154282761218</v>
      </c>
      <c r="F49" s="4">
        <f>(D49/D6)</f>
        <v>2.7590679694475505E-2</v>
      </c>
      <c r="G49" s="3">
        <v>18544.64</v>
      </c>
      <c r="H49" s="3">
        <v>18507.97</v>
      </c>
      <c r="I49" s="4">
        <f t="shared" si="5"/>
        <v>0.99802260922832697</v>
      </c>
      <c r="J49" s="4">
        <f>(H49/H6)</f>
        <v>2.8577584113085641E-2</v>
      </c>
      <c r="K49" s="4">
        <f t="shared" si="6"/>
        <v>1.1369609957223834</v>
      </c>
      <c r="L49" s="14">
        <f t="shared" si="7"/>
        <v>-7.6441066400714797E-2</v>
      </c>
    </row>
    <row r="50" spans="1:12" s="13" customFormat="1" ht="21" customHeight="1">
      <c r="A50" s="5" t="s">
        <v>90</v>
      </c>
      <c r="B50" s="6" t="s">
        <v>91</v>
      </c>
      <c r="C50" s="7">
        <f>SUM(C51:C54)</f>
        <v>16815.570000000003</v>
      </c>
      <c r="D50" s="7">
        <f>SUM(D51:D54)</f>
        <v>15898.96</v>
      </c>
      <c r="E50" s="8">
        <f t="shared" si="4"/>
        <v>0.94549039967125681</v>
      </c>
      <c r="F50" s="8">
        <f>(D50/D6)</f>
        <v>2.0846193424237332E-2</v>
      </c>
      <c r="G50" s="7">
        <f>SUM(G51:G54)</f>
        <v>17112.45</v>
      </c>
      <c r="H50" s="7">
        <f>SUM(H51:H54)</f>
        <v>17037.91</v>
      </c>
      <c r="I50" s="8">
        <f t="shared" si="5"/>
        <v>0.99564410706824558</v>
      </c>
      <c r="J50" s="8">
        <f>(H50/H6)</f>
        <v>2.6307709929083684E-2</v>
      </c>
      <c r="K50" s="8">
        <f t="shared" si="6"/>
        <v>0.93315201218928845</v>
      </c>
      <c r="L50" s="8">
        <f t="shared" si="7"/>
        <v>-5.0153707396988767E-2</v>
      </c>
    </row>
    <row r="51" spans="1:12" s="13" customFormat="1" ht="21" customHeight="1">
      <c r="A51" s="1" t="s">
        <v>92</v>
      </c>
      <c r="B51" s="2" t="s">
        <v>93</v>
      </c>
      <c r="C51" s="3">
        <v>4448.96</v>
      </c>
      <c r="D51" s="3">
        <v>3692.22</v>
      </c>
      <c r="E51" s="4">
        <f t="shared" si="4"/>
        <v>0.82990631518377322</v>
      </c>
      <c r="F51" s="4">
        <f>(D51/D6)</f>
        <v>4.8411174243370358E-3</v>
      </c>
      <c r="G51" s="3">
        <v>3600.23</v>
      </c>
      <c r="H51" s="3">
        <v>3600.22</v>
      </c>
      <c r="I51" s="4">
        <f t="shared" si="5"/>
        <v>0.99999722239967992</v>
      </c>
      <c r="J51" s="4">
        <f>(H51/H6)</f>
        <v>5.5589883642351472E-3</v>
      </c>
      <c r="K51" s="4">
        <f t="shared" si="6"/>
        <v>1.0255539939225937</v>
      </c>
      <c r="L51" s="4">
        <f t="shared" si="7"/>
        <v>-0.17009090721590669</v>
      </c>
    </row>
    <row r="52" spans="1:12" s="13" customFormat="1" ht="21" customHeight="1">
      <c r="A52" s="1" t="s">
        <v>94</v>
      </c>
      <c r="B52" s="2" t="s">
        <v>95</v>
      </c>
      <c r="C52" s="3">
        <v>574.1</v>
      </c>
      <c r="D52" s="3">
        <v>470.73</v>
      </c>
      <c r="E52" s="4">
        <f t="shared" si="4"/>
        <v>0.81994426058178016</v>
      </c>
      <c r="F52" s="4">
        <f>(D52/D6)</f>
        <v>6.1720569336555595E-4</v>
      </c>
      <c r="G52" s="3">
        <v>2420.7199999999998</v>
      </c>
      <c r="H52" s="3">
        <v>2367.64</v>
      </c>
      <c r="I52" s="4">
        <f t="shared" si="5"/>
        <v>0.97807263954525925</v>
      </c>
      <c r="J52" s="4">
        <f>(H52/H6)</f>
        <v>3.6557997041007785E-3</v>
      </c>
      <c r="K52" s="4">
        <f t="shared" si="6"/>
        <v>0.19881823250156275</v>
      </c>
      <c r="L52" s="4">
        <f t="shared" si="7"/>
        <v>-0.15812837896347909</v>
      </c>
    </row>
    <row r="53" spans="1:12" s="13" customFormat="1" ht="21" customHeight="1">
      <c r="A53" s="1" t="s">
        <v>96</v>
      </c>
      <c r="B53" s="2" t="s">
        <v>97</v>
      </c>
      <c r="C53" s="3">
        <v>11081.61</v>
      </c>
      <c r="D53" s="3">
        <v>11077.85</v>
      </c>
      <c r="E53" s="4">
        <f t="shared" si="4"/>
        <v>0.99966069912223943</v>
      </c>
      <c r="F53" s="4">
        <f>(D53/D6)</f>
        <v>1.4524912561871188E-2</v>
      </c>
      <c r="G53" s="3">
        <v>10429.620000000001</v>
      </c>
      <c r="H53" s="3">
        <v>10429.620000000001</v>
      </c>
      <c r="I53" s="4">
        <f t="shared" si="5"/>
        <v>1</v>
      </c>
      <c r="J53" s="4">
        <f>(H53/H6)</f>
        <v>1.610405370321652E-2</v>
      </c>
      <c r="K53" s="4">
        <f t="shared" si="6"/>
        <v>1.0621527917603901</v>
      </c>
      <c r="L53" s="14">
        <f t="shared" si="7"/>
        <v>-3.3930087776057327E-4</v>
      </c>
    </row>
    <row r="54" spans="1:12" s="13" customFormat="1" ht="21" customHeight="1">
      <c r="A54" s="1" t="s">
        <v>98</v>
      </c>
      <c r="B54" s="2" t="s">
        <v>99</v>
      </c>
      <c r="C54" s="3">
        <v>710.9</v>
      </c>
      <c r="D54" s="3">
        <v>658.16</v>
      </c>
      <c r="E54" s="4">
        <f t="shared" si="4"/>
        <v>0.92581235054156696</v>
      </c>
      <c r="F54" s="4">
        <f>(D54/D6)</f>
        <v>8.6295774466355296E-4</v>
      </c>
      <c r="G54" s="3">
        <v>661.88</v>
      </c>
      <c r="H54" s="3">
        <v>640.42999999999995</v>
      </c>
      <c r="I54" s="4">
        <f t="shared" si="5"/>
        <v>0.9675923128059466</v>
      </c>
      <c r="J54" s="4">
        <f>(H54/H6)</f>
        <v>9.8886815753123844E-4</v>
      </c>
      <c r="K54" s="4">
        <f t="shared" si="6"/>
        <v>1.0276845244601285</v>
      </c>
      <c r="L54" s="14">
        <f t="shared" si="7"/>
        <v>-4.1779962264379633E-2</v>
      </c>
    </row>
    <row r="55" spans="1:12" s="13" customFormat="1" ht="21" customHeight="1">
      <c r="A55" s="5" t="s">
        <v>100</v>
      </c>
      <c r="B55" s="6" t="s">
        <v>101</v>
      </c>
      <c r="C55" s="7">
        <f>SUM(C56:C56)</f>
        <v>2711.83</v>
      </c>
      <c r="D55" s="7">
        <f>SUM(D56:D56)</f>
        <v>2656.68</v>
      </c>
      <c r="E55" s="8">
        <f t="shared" si="4"/>
        <v>0.97966317947658954</v>
      </c>
      <c r="F55" s="8">
        <f>(D55/D6)</f>
        <v>3.4833514359620273E-3</v>
      </c>
      <c r="G55" s="7">
        <f>SUM(G56:G56)</f>
        <v>3337.54</v>
      </c>
      <c r="H55" s="7">
        <f>SUM(H56:H56)</f>
        <v>3335.07</v>
      </c>
      <c r="I55" s="8">
        <f t="shared" si="5"/>
        <v>0.99925993396333834</v>
      </c>
      <c r="J55" s="8">
        <f>(H55/H6)</f>
        <v>5.1495784490697E-3</v>
      </c>
      <c r="K55" s="8">
        <f t="shared" si="6"/>
        <v>0.79658897714290844</v>
      </c>
      <c r="L55" s="15">
        <f t="shared" si="7"/>
        <v>-1.9596754486748802E-2</v>
      </c>
    </row>
    <row r="56" spans="1:12" s="13" customFormat="1" ht="21" customHeight="1">
      <c r="A56" s="1" t="s">
        <v>102</v>
      </c>
      <c r="B56" s="2" t="s">
        <v>103</v>
      </c>
      <c r="C56" s="3">
        <v>2711.83</v>
      </c>
      <c r="D56" s="3">
        <v>2656.68</v>
      </c>
      <c r="E56" s="4">
        <f t="shared" si="4"/>
        <v>0.97966317947658954</v>
      </c>
      <c r="F56" s="4">
        <f>(D56/D6)</f>
        <v>3.4833514359620273E-3</v>
      </c>
      <c r="G56" s="3">
        <v>3337.54</v>
      </c>
      <c r="H56" s="3">
        <v>3335.07</v>
      </c>
      <c r="I56" s="4">
        <f t="shared" si="5"/>
        <v>0.99925993396333834</v>
      </c>
      <c r="J56" s="4">
        <f>(H56/H6)</f>
        <v>5.1495784490697E-3</v>
      </c>
      <c r="K56" s="4">
        <f t="shared" si="6"/>
        <v>0.79658897714290844</v>
      </c>
      <c r="L56" s="4">
        <f t="shared" si="7"/>
        <v>-1.9596754486748802E-2</v>
      </c>
    </row>
    <row r="57" spans="1:12" s="13" customFormat="1" ht="21" customHeight="1">
      <c r="A57" s="5" t="s">
        <v>104</v>
      </c>
      <c r="B57" s="6" t="s">
        <v>105</v>
      </c>
      <c r="C57" s="7">
        <f>SUM(C58:C58)</f>
        <v>2297.8000000000002</v>
      </c>
      <c r="D57" s="7">
        <f>SUM(D58:D58)</f>
        <v>2297.79</v>
      </c>
      <c r="E57" s="8">
        <f t="shared" si="4"/>
        <v>0.99999564801114105</v>
      </c>
      <c r="F57" s="8">
        <f>(D57/D6)</f>
        <v>3.0127866721017158E-3</v>
      </c>
      <c r="G57" s="7">
        <f>SUM(G58:G58)</f>
        <v>2015.98</v>
      </c>
      <c r="H57" s="7">
        <f>SUM(H58:H58)</f>
        <v>2015.98</v>
      </c>
      <c r="I57" s="8">
        <f t="shared" si="5"/>
        <v>1</v>
      </c>
      <c r="J57" s="8">
        <f>(H57/H6)</f>
        <v>3.112812373280181E-3</v>
      </c>
      <c r="K57" s="8">
        <f t="shared" si="6"/>
        <v>1.1397880931358446</v>
      </c>
      <c r="L57" s="15">
        <f t="shared" si="7"/>
        <v>-4.3519888589527156E-6</v>
      </c>
    </row>
    <row r="58" spans="1:12" s="13" customFormat="1" ht="21" customHeight="1">
      <c r="A58" s="1" t="s">
        <v>106</v>
      </c>
      <c r="B58" s="2" t="s">
        <v>107</v>
      </c>
      <c r="C58" s="3">
        <v>2297.8000000000002</v>
      </c>
      <c r="D58" s="3">
        <v>2297.79</v>
      </c>
      <c r="E58" s="4">
        <f t="shared" si="4"/>
        <v>0.99999564801114105</v>
      </c>
      <c r="F58" s="4">
        <f>(D58/D6)</f>
        <v>3.0127866721017158E-3</v>
      </c>
      <c r="G58" s="3">
        <v>2015.98</v>
      </c>
      <c r="H58" s="3">
        <v>2015.98</v>
      </c>
      <c r="I58" s="4">
        <f t="shared" si="5"/>
        <v>1</v>
      </c>
      <c r="J58" s="4">
        <f>(H58/H6)</f>
        <v>3.112812373280181E-3</v>
      </c>
      <c r="K58" s="4">
        <f t="shared" si="6"/>
        <v>1.1397880931358446</v>
      </c>
      <c r="L58" s="4">
        <f t="shared" si="7"/>
        <v>-4.3519888589527156E-6</v>
      </c>
    </row>
    <row r="59" spans="1:12" s="13" customFormat="1" ht="41.1" customHeight="1">
      <c r="A59" s="5" t="s">
        <v>108</v>
      </c>
      <c r="B59" s="6" t="s">
        <v>109</v>
      </c>
      <c r="C59" s="7">
        <f>SUM(C60:C60)</f>
        <v>12</v>
      </c>
      <c r="D59" s="7">
        <f>SUM(D60:D60)</f>
        <v>10.56</v>
      </c>
      <c r="E59" s="8">
        <f t="shared" si="4"/>
        <v>0.88</v>
      </c>
      <c r="F59" s="8">
        <f>(D59/D6)</f>
        <v>1.3845924674314938E-5</v>
      </c>
      <c r="G59" s="7">
        <f>SUM(G60:G60)</f>
        <v>23.4</v>
      </c>
      <c r="H59" s="7">
        <f>SUM(H60:H60)</f>
        <v>17.53</v>
      </c>
      <c r="I59" s="8">
        <f t="shared" si="5"/>
        <v>0.74914529914529926</v>
      </c>
      <c r="J59" s="8">
        <f>(H59/H6)</f>
        <v>2.7067530880069035E-5</v>
      </c>
      <c r="K59" s="8">
        <f t="shared" si="6"/>
        <v>0.60239589275527661</v>
      </c>
      <c r="L59" s="8">
        <f t="shared" si="7"/>
        <v>0.13085470085470075</v>
      </c>
    </row>
    <row r="60" spans="1:12" s="13" customFormat="1" ht="21" customHeight="1">
      <c r="A60" s="1" t="s">
        <v>110</v>
      </c>
      <c r="B60" s="2" t="s">
        <v>111</v>
      </c>
      <c r="C60" s="3">
        <v>12</v>
      </c>
      <c r="D60" s="3">
        <v>10.56</v>
      </c>
      <c r="E60" s="4">
        <f t="shared" si="4"/>
        <v>0.88</v>
      </c>
      <c r="F60" s="4">
        <f>(D60/D6)</f>
        <v>1.3845924674314938E-5</v>
      </c>
      <c r="G60" s="3">
        <v>23.4</v>
      </c>
      <c r="H60" s="3">
        <v>17.53</v>
      </c>
      <c r="I60" s="4">
        <f t="shared" si="5"/>
        <v>0.74914529914529926</v>
      </c>
      <c r="J60" s="4">
        <f>(H60/H6)</f>
        <v>2.7067530880069035E-5</v>
      </c>
      <c r="K60" s="4">
        <f t="shared" si="6"/>
        <v>0.60239589275527661</v>
      </c>
      <c r="L60" s="4">
        <f t="shared" si="7"/>
        <v>0.13085470085470075</v>
      </c>
    </row>
    <row r="61" spans="1:12" s="13" customFormat="1" ht="60.95" customHeight="1">
      <c r="A61" s="5" t="s">
        <v>112</v>
      </c>
      <c r="B61" s="6" t="s">
        <v>113</v>
      </c>
      <c r="C61" s="7">
        <f>SUM(C62:C64)</f>
        <v>305.2</v>
      </c>
      <c r="D61" s="7">
        <f>SUM(D62:D64)</f>
        <v>305.2</v>
      </c>
      <c r="E61" s="8"/>
      <c r="F61" s="8"/>
      <c r="G61" s="7"/>
      <c r="H61" s="7"/>
      <c r="I61" s="8"/>
      <c r="J61" s="8"/>
      <c r="K61" s="8"/>
      <c r="L61" s="8"/>
    </row>
    <row r="62" spans="1:12" s="13" customFormat="1" ht="41.1" customHeight="1">
      <c r="A62" s="1" t="s">
        <v>114</v>
      </c>
      <c r="B62" s="2" t="s">
        <v>115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116</v>
      </c>
      <c r="B63" s="2" t="s">
        <v>117</v>
      </c>
      <c r="C63" s="3"/>
      <c r="D63" s="3"/>
      <c r="E63" s="4"/>
      <c r="F63" s="4"/>
      <c r="G63" s="3"/>
      <c r="H63" s="3"/>
      <c r="I63" s="4"/>
      <c r="J63" s="4"/>
      <c r="K63" s="4"/>
      <c r="L63" s="4"/>
    </row>
    <row r="64" spans="1:12" s="13" customFormat="1" ht="21" customHeight="1">
      <c r="A64" s="1" t="s">
        <v>118</v>
      </c>
      <c r="B64" s="2" t="s">
        <v>119</v>
      </c>
      <c r="C64" s="3">
        <v>305.2</v>
      </c>
      <c r="D64" s="3">
        <v>305.2</v>
      </c>
      <c r="E64" s="4"/>
      <c r="F64" s="4"/>
      <c r="G64" s="3"/>
      <c r="H64" s="3"/>
      <c r="I64" s="4"/>
      <c r="J64" s="4"/>
      <c r="K64" s="4"/>
      <c r="L64" s="4"/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2019-01-21T10:31:16Z</cp:lastPrinted>
  <dcterms:created xsi:type="dcterms:W3CDTF">2017-03-10T06:35:34Z</dcterms:created>
  <dcterms:modified xsi:type="dcterms:W3CDTF">2021-01-20T13:22:42Z</dcterms:modified>
</cp:coreProperties>
</file>