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Таблица!$C$6:$L$64</definedName>
  </definedNames>
  <calcPr calcId="125725"/>
</workbook>
</file>

<file path=xl/calcChain.xml><?xml version="1.0" encoding="utf-8"?>
<calcChain xmlns="http://schemas.openxmlformats.org/spreadsheetml/2006/main">
  <c r="C6" i="1"/>
  <c r="D6"/>
  <c r="F48"/>
  <c r="E48"/>
  <c r="F38" l="1"/>
  <c r="F37"/>
  <c r="E38"/>
  <c r="D37"/>
  <c r="C37"/>
  <c r="E37" s="1"/>
  <c r="K42" l="1"/>
  <c r="E42"/>
  <c r="H59"/>
  <c r="H57"/>
  <c r="H55"/>
  <c r="H50"/>
  <c r="H45"/>
  <c r="H39"/>
  <c r="H32"/>
  <c r="H23"/>
  <c r="H18"/>
  <c r="H16"/>
  <c r="H7"/>
  <c r="G59"/>
  <c r="G57"/>
  <c r="G55"/>
  <c r="G50"/>
  <c r="G45"/>
  <c r="G39"/>
  <c r="G32"/>
  <c r="G23"/>
  <c r="G18"/>
  <c r="G16"/>
  <c r="G7"/>
  <c r="D59"/>
  <c r="D57"/>
  <c r="D55"/>
  <c r="D50"/>
  <c r="D45"/>
  <c r="D39"/>
  <c r="D32"/>
  <c r="D23"/>
  <c r="D18"/>
  <c r="D16"/>
  <c r="D7"/>
  <c r="C59"/>
  <c r="C57"/>
  <c r="C55"/>
  <c r="C50"/>
  <c r="C45"/>
  <c r="C39"/>
  <c r="C32"/>
  <c r="C23"/>
  <c r="C18"/>
  <c r="C16"/>
  <c r="C7"/>
  <c r="E60"/>
  <c r="E58"/>
  <c r="E56"/>
  <c r="E54"/>
  <c r="E53"/>
  <c r="E52"/>
  <c r="E51"/>
  <c r="E49"/>
  <c r="E47"/>
  <c r="E46"/>
  <c r="E44"/>
  <c r="E43"/>
  <c r="E41"/>
  <c r="E40"/>
  <c r="E36"/>
  <c r="E35"/>
  <c r="E34"/>
  <c r="E33"/>
  <c r="E31"/>
  <c r="E30"/>
  <c r="E29"/>
  <c r="E28"/>
  <c r="E27"/>
  <c r="E26"/>
  <c r="E25"/>
  <c r="E24"/>
  <c r="E22"/>
  <c r="L22" s="1"/>
  <c r="E21"/>
  <c r="E20"/>
  <c r="E19"/>
  <c r="E17"/>
  <c r="E15"/>
  <c r="E14"/>
  <c r="E13"/>
  <c r="E12"/>
  <c r="E11"/>
  <c r="E10"/>
  <c r="E9"/>
  <c r="E8"/>
  <c r="I60"/>
  <c r="I58"/>
  <c r="I56"/>
  <c r="I54"/>
  <c r="I53"/>
  <c r="I52"/>
  <c r="I51"/>
  <c r="I49"/>
  <c r="I47"/>
  <c r="I46"/>
  <c r="I44"/>
  <c r="I43"/>
  <c r="I41"/>
  <c r="I40"/>
  <c r="I36"/>
  <c r="I35"/>
  <c r="I34"/>
  <c r="I33"/>
  <c r="I31"/>
  <c r="I30"/>
  <c r="I29"/>
  <c r="I28"/>
  <c r="I27"/>
  <c r="I26"/>
  <c r="I25"/>
  <c r="I24"/>
  <c r="I22"/>
  <c r="I21"/>
  <c r="I20"/>
  <c r="I19"/>
  <c r="I17"/>
  <c r="I15"/>
  <c r="I14"/>
  <c r="I13"/>
  <c r="I12"/>
  <c r="I11"/>
  <c r="I10"/>
  <c r="I9"/>
  <c r="L9" s="1"/>
  <c r="I8"/>
  <c r="K60"/>
  <c r="K58"/>
  <c r="K56"/>
  <c r="K54"/>
  <c r="K53"/>
  <c r="K52"/>
  <c r="K51"/>
  <c r="K49"/>
  <c r="K47"/>
  <c r="K46"/>
  <c r="K44"/>
  <c r="K43"/>
  <c r="K41"/>
  <c r="K40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L27" l="1"/>
  <c r="L11"/>
  <c r="L26"/>
  <c r="L35"/>
  <c r="K59"/>
  <c r="L30"/>
  <c r="L49"/>
  <c r="L17"/>
  <c r="L44"/>
  <c r="L13"/>
  <c r="L25"/>
  <c r="L34"/>
  <c r="L47"/>
  <c r="L53"/>
  <c r="L60"/>
  <c r="L19"/>
  <c r="L21"/>
  <c r="L14"/>
  <c r="L15"/>
  <c r="L10"/>
  <c r="L54"/>
  <c r="L58"/>
  <c r="L56"/>
  <c r="L52"/>
  <c r="L51"/>
  <c r="L46"/>
  <c r="H6"/>
  <c r="J59" s="1"/>
  <c r="L43"/>
  <c r="L40"/>
  <c r="L36"/>
  <c r="L33"/>
  <c r="L31"/>
  <c r="L29"/>
  <c r="L24"/>
  <c r="E59"/>
  <c r="K16"/>
  <c r="K7"/>
  <c r="F33"/>
  <c r="E32"/>
  <c r="E16"/>
  <c r="I59"/>
  <c r="I57"/>
  <c r="K57"/>
  <c r="E57"/>
  <c r="I55"/>
  <c r="K55"/>
  <c r="E55"/>
  <c r="I50"/>
  <c r="K50"/>
  <c r="E50"/>
  <c r="I45"/>
  <c r="K45"/>
  <c r="E45"/>
  <c r="I39"/>
  <c r="K39"/>
  <c r="G6"/>
  <c r="E39"/>
  <c r="I32"/>
  <c r="K32"/>
  <c r="I23"/>
  <c r="K23"/>
  <c r="E23"/>
  <c r="I18"/>
  <c r="K18"/>
  <c r="E18"/>
  <c r="I16"/>
  <c r="I7"/>
  <c r="E7"/>
  <c r="L41"/>
  <c r="L28"/>
  <c r="L20"/>
  <c r="L12"/>
  <c r="L8"/>
  <c r="F53" l="1"/>
  <c r="L16"/>
  <c r="F17"/>
  <c r="F32"/>
  <c r="J29"/>
  <c r="J31"/>
  <c r="J46"/>
  <c r="J25"/>
  <c r="J53"/>
  <c r="J20"/>
  <c r="J57"/>
  <c r="J43"/>
  <c r="J30"/>
  <c r="J56"/>
  <c r="J58"/>
  <c r="J45"/>
  <c r="J51"/>
  <c r="J60"/>
  <c r="J24"/>
  <c r="J8"/>
  <c r="J9"/>
  <c r="J34"/>
  <c r="J27"/>
  <c r="J36"/>
  <c r="J21"/>
  <c r="J22"/>
  <c r="J18"/>
  <c r="J7"/>
  <c r="J15"/>
  <c r="J55"/>
  <c r="J35"/>
  <c r="J19"/>
  <c r="J47"/>
  <c r="J28"/>
  <c r="J39"/>
  <c r="J12"/>
  <c r="J40"/>
  <c r="J13"/>
  <c r="J33"/>
  <c r="J10"/>
  <c r="J26"/>
  <c r="J54"/>
  <c r="I6"/>
  <c r="J41"/>
  <c r="J23"/>
  <c r="J52"/>
  <c r="J32"/>
  <c r="J49"/>
  <c r="J16"/>
  <c r="J50"/>
  <c r="J17"/>
  <c r="J44"/>
  <c r="J14"/>
  <c r="J11"/>
  <c r="L59"/>
  <c r="F26"/>
  <c r="F51"/>
  <c r="F15"/>
  <c r="F40"/>
  <c r="F52"/>
  <c r="F58"/>
  <c r="F46"/>
  <c r="F16"/>
  <c r="F39"/>
  <c r="K6"/>
  <c r="F11"/>
  <c r="F21"/>
  <c r="F22"/>
  <c r="F27"/>
  <c r="F36"/>
  <c r="F9"/>
  <c r="F45"/>
  <c r="F10"/>
  <c r="F31"/>
  <c r="F56"/>
  <c r="F20"/>
  <c r="F49"/>
  <c r="F50"/>
  <c r="F30"/>
  <c r="F14"/>
  <c r="F55"/>
  <c r="F35"/>
  <c r="F19"/>
  <c r="F60"/>
  <c r="F43"/>
  <c r="F24"/>
  <c r="F8"/>
  <c r="F57"/>
  <c r="F25"/>
  <c r="F13"/>
  <c r="E6"/>
  <c r="F54"/>
  <c r="F34"/>
  <c r="F18"/>
  <c r="F59"/>
  <c r="F41"/>
  <c r="F23"/>
  <c r="F7"/>
  <c r="F47"/>
  <c r="F28"/>
  <c r="F12"/>
  <c r="F44"/>
  <c r="F29"/>
  <c r="L32"/>
  <c r="L57"/>
  <c r="L55"/>
  <c r="L50"/>
  <c r="L45"/>
  <c r="L39"/>
  <c r="L23"/>
  <c r="L18"/>
  <c r="L7"/>
  <c r="L6" l="1"/>
</calcChain>
</file>

<file path=xl/sharedStrings.xml><?xml version="1.0" encoding="utf-8"?>
<sst xmlns="http://schemas.openxmlformats.org/spreadsheetml/2006/main" count="128" uniqueCount="128">
  <si>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</si>
  <si>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</si>
  <si>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</si>
  <si>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</si>
  <si>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</si>
  <si>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</si>
  <si>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</si>
  <si>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</si>
  <si>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</si>
  <si>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</si>
  <si>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</si>
  <si>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</si>
  <si>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</si>
  <si>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</si>
  <si>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</si>
  <si>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</si>
  <si>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</si>
  <si>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</si>
  <si>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</si>
  <si>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</si>
  <si>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</si>
  <si>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</si>
  <si>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</si>
  <si>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</si>
  <si>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</si>
  <si>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</si>
  <si>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</si>
  <si>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</si>
  <si>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</si>
  <si>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</si>
  <si>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</si>
  <si>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</si>
  <si>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</si>
  <si>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</si>
  <si>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</si>
  <si>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</si>
  <si>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</si>
  <si>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</si>
  <si>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</si>
  <si>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</si>
  <si>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</si>
  <si>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</si>
  <si>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</si>
  <si>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</si>
  <si>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</si>
  <si>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</si>
  <si>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</si>
  <si>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</si>
  <si>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</si>
  <si>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</si>
  <si>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</si>
  <si>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</si>
  <si>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</si>
  <si>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</si>
  <si>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</si>
  <si>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</si>
  <si>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</si>
  <si>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</si>
  <si>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</si>
  <si>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</si>
  <si>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</si>
  <si>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</si>
  <si>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</si>
  <si>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</si>
  <si>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</si>
  <si>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</si>
  <si>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</si>
  <si>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</si>
  <si>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</si>
  <si>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</si>
  <si>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</si>
  <si>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</si>
  <si>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</si>
  <si>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</si>
  <si>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</si>
  <si>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</si>
  <si>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</si>
  <si>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</si>
  <si>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</si>
  <si>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</si>
  <si>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</si>
  <si>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</si>
  <si>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</si>
  <si>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</si>
  <si>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</si>
  <si>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</si>
  <si>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</si>
  <si>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</si>
  <si>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</si>
  <si>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</si>
  <si>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</si>
  <si>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</si>
  <si>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</si>
  <si>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</si>
  <si>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</si>
  <si>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</si>
  <si>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</si>
  <si>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</si>
  <si>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</si>
  <si>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</si>
  <si>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</si>
  <si>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</si>
  <si>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</si>
  <si>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</si>
  <si>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</si>
  <si>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</si>
  <si>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</si>
  <si>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</si>
  <si>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</si>
  <si>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</si>
  <si>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</si>
  <si>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</si>
  <si>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</si>
  <si>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</si>
  <si>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</si>
  <si>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</si>
  <si>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</si>
  <si>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</si>
  <si>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</si>
  <si>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</si>
  <si>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</si>
  <si>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Дополнительное образование</t>
  </si>
  <si>
    <t>Органы юстиции</t>
  </si>
  <si>
    <t>Информация об исполнении за январь-ноябрь месяц 2019 года, 2018 года в разрезе разделов, подразделов классификации расходов</t>
  </si>
  <si>
    <t>за январь-ноябрь месяц 2019 года</t>
  </si>
  <si>
    <t>ОХРАНА ОКРУЖАЮЩЕЙ СРЕДЫ</t>
  </si>
  <si>
    <t>Сбор,удаление отходов и очистка сточных вод</t>
  </si>
  <si>
    <t>Прикладные научные исследования в области культуры, кинематографии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</si>
</sst>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9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4"/>
  <sheetViews>
    <sheetView tabSelected="1" topLeftCell="A34" workbookViewId="0">
      <selection activeCell="C7" sqref="C7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18" t="s">
        <v>120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 ht="21.75" customHeight="1">
      <c r="A2" s="16" t="s">
        <v>123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  <c r="N2" s="17"/>
      <c r="O2" s="17"/>
    </row>
    <row r="3" spans="1: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N3" s="17"/>
      <c r="O3" s="17"/>
    </row>
    <row r="4" spans="1:15" s="13" customFormat="1" ht="20.100000000000001" customHeight="1">
      <c r="A4" s="20" t="s">
        <v>0</v>
      </c>
      <c r="B4" s="21" t="s">
        <v>1</v>
      </c>
      <c r="C4" s="23" t="s">
        <v>124</v>
      </c>
      <c r="D4" s="23"/>
      <c r="E4" s="23"/>
      <c r="F4" s="23"/>
      <c r="G4" s="23" t="s">
        <v>2</v>
      </c>
      <c r="H4" s="23"/>
      <c r="I4" s="23"/>
      <c r="J4" s="23"/>
      <c r="K4" s="23"/>
      <c r="L4" s="23"/>
    </row>
    <row r="5" spans="1:15" s="13" customFormat="1" ht="83.1" customHeight="1">
      <c r="A5" s="20"/>
      <c r="B5" s="21"/>
      <c r="C5" s="22" t="s">
        <v>3</v>
      </c>
      <c r="D5" s="22" t="s">
        <v>4</v>
      </c>
      <c r="E5" s="23" t="s">
        <v>5</v>
      </c>
      <c r="F5" s="23" t="s">
        <v>6</v>
      </c>
      <c r="G5" s="22" t="s">
        <v>7</v>
      </c>
      <c r="H5" s="22" t="s">
        <v>8</v>
      </c>
      <c r="I5" s="23" t="s">
        <v>9</v>
      </c>
      <c r="J5" s="23" t="s">
        <v>10</v>
      </c>
      <c r="K5" s="23" t="s">
        <v>11</v>
      </c>
      <c r="L5" s="23" t="s">
        <v>12</v>
      </c>
    </row>
    <row r="6" spans="1:15" s="13" customFormat="1" ht="21" customHeight="1">
      <c r="A6" s="1" t="s">
        <v>13</v>
      </c>
      <c r="B6" s="2"/>
      <c r="C6" s="3">
        <f>(C7+C16+C18+C23+C32+C37+C39+C45+C50+C55+C59+C57)</f>
        <v>693799.80999999994</v>
      </c>
      <c r="D6" s="3">
        <f>(D7+D16+D18+D23+D32+D37+D39+D45+D50+D55+D59+D57)</f>
        <v>534717.56000000006</v>
      </c>
      <c r="E6" s="4">
        <f t="shared" ref="E6:E39" si="0">(D6/C6)</f>
        <v>0.77070871495338134</v>
      </c>
      <c r="F6" s="4">
        <v>1</v>
      </c>
      <c r="G6" s="3">
        <f>(G7+G16+G18+G23+G32+G39+G45+G50+G55+G59+G57)</f>
        <v>549870.99</v>
      </c>
      <c r="H6" s="3">
        <f>(H7+H16+H18+H23+H32+H39+H45+H50+H55+H59+H57)</f>
        <v>495299.85</v>
      </c>
      <c r="I6" s="4">
        <f t="shared" ref="I6:I39" si="1">(H6/G6)</f>
        <v>0.90075646653044927</v>
      </c>
      <c r="J6" s="4">
        <v>1</v>
      </c>
      <c r="K6" s="4">
        <f t="shared" ref="K6:K39" si="2">(D6/H6)</f>
        <v>1.0795835290481111</v>
      </c>
      <c r="L6" s="14">
        <f t="shared" ref="L6:L39" si="3">(E6-I6)</f>
        <v>-0.13004775157706794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78312.850000000006</v>
      </c>
      <c r="D7" s="7">
        <f>SUM(D8:D15)</f>
        <v>69988.570000000007</v>
      </c>
      <c r="E7" s="8">
        <f t="shared" si="0"/>
        <v>0.89370480068085889</v>
      </c>
      <c r="F7" s="8">
        <f>(D7/D6)</f>
        <v>0.13088885653951593</v>
      </c>
      <c r="G7" s="7">
        <f>SUM(G8:G15)</f>
        <v>77456.5</v>
      </c>
      <c r="H7" s="7">
        <f>SUM(H8:H15)</f>
        <v>67706.89</v>
      </c>
      <c r="I7" s="8">
        <f t="shared" si="1"/>
        <v>0.87412792987031429</v>
      </c>
      <c r="J7" s="8">
        <f>(H7/H6)</f>
        <v>0.13669878963217938</v>
      </c>
      <c r="K7" s="8">
        <f t="shared" si="2"/>
        <v>1.0336993768285623</v>
      </c>
      <c r="L7" s="15">
        <f t="shared" si="3"/>
        <v>1.95768708105446E-2</v>
      </c>
    </row>
    <row r="8" spans="1:15" s="13" customFormat="1" ht="41.1" customHeight="1">
      <c r="A8" s="1" t="s">
        <v>16</v>
      </c>
      <c r="B8" s="2" t="s">
        <v>17</v>
      </c>
      <c r="C8" s="3">
        <v>6477.12</v>
      </c>
      <c r="D8" s="3">
        <v>5987.59</v>
      </c>
      <c r="E8" s="4">
        <f t="shared" si="0"/>
        <v>0.92442165653870856</v>
      </c>
      <c r="F8" s="4">
        <f>(D8/D6)</f>
        <v>1.1197668541126646E-2</v>
      </c>
      <c r="G8" s="3">
        <v>6290.18</v>
      </c>
      <c r="H8" s="3">
        <v>5879.83</v>
      </c>
      <c r="I8" s="4">
        <f t="shared" si="1"/>
        <v>0.93476339309844869</v>
      </c>
      <c r="J8" s="4">
        <f>(H8/H6)</f>
        <v>1.1871253342798307E-2</v>
      </c>
      <c r="K8" s="4">
        <f t="shared" si="2"/>
        <v>1.0183270604762382</v>
      </c>
      <c r="L8" s="14">
        <f t="shared" si="3"/>
        <v>-1.0341736559740133E-2</v>
      </c>
    </row>
    <row r="9" spans="1:15" s="13" customFormat="1" ht="60.95" customHeight="1">
      <c r="A9" s="1" t="s">
        <v>18</v>
      </c>
      <c r="B9" s="2" t="s">
        <v>19</v>
      </c>
      <c r="C9" s="3">
        <v>1048.3</v>
      </c>
      <c r="D9" s="3">
        <v>879.48</v>
      </c>
      <c r="E9" s="4">
        <f t="shared" si="0"/>
        <v>0.83895831345988747</v>
      </c>
      <c r="F9" s="4">
        <f>(D9/D6)</f>
        <v>1.6447561587466847E-3</v>
      </c>
      <c r="G9" s="3">
        <v>1013.94</v>
      </c>
      <c r="H9" s="3">
        <v>913.05</v>
      </c>
      <c r="I9" s="4">
        <f t="shared" si="1"/>
        <v>0.90049707083259356</v>
      </c>
      <c r="J9" s="4">
        <f>(H9/H6)</f>
        <v>1.8434287835944227E-3</v>
      </c>
      <c r="K9" s="4">
        <f t="shared" si="2"/>
        <v>0.96323311976343029</v>
      </c>
      <c r="L9" s="14">
        <f t="shared" si="3"/>
        <v>-6.1538757372706088E-2</v>
      </c>
    </row>
    <row r="10" spans="1:15" s="13" customFormat="1" ht="60.95" customHeight="1">
      <c r="A10" s="1" t="s">
        <v>20</v>
      </c>
      <c r="B10" s="2" t="s">
        <v>21</v>
      </c>
      <c r="C10" s="3">
        <v>30065.279999999999</v>
      </c>
      <c r="D10" s="3">
        <v>27669.88</v>
      </c>
      <c r="E10" s="4">
        <f t="shared" si="0"/>
        <v>0.92032670242884818</v>
      </c>
      <c r="F10" s="4">
        <f>(D10/D6)</f>
        <v>5.1746720268547E-2</v>
      </c>
      <c r="G10" s="3">
        <v>32534.74</v>
      </c>
      <c r="H10" s="3">
        <v>26557.3</v>
      </c>
      <c r="I10" s="4">
        <f t="shared" si="1"/>
        <v>0.81627515695530373</v>
      </c>
      <c r="J10" s="4">
        <f>(H10/H6)</f>
        <v>5.3618631219048425E-2</v>
      </c>
      <c r="K10" s="4">
        <f t="shared" si="2"/>
        <v>1.0418935659875064</v>
      </c>
      <c r="L10" s="14">
        <f t="shared" si="3"/>
        <v>0.10405154547354445</v>
      </c>
    </row>
    <row r="11" spans="1:15" s="13" customFormat="1" ht="21" customHeight="1">
      <c r="A11" s="1" t="s">
        <v>22</v>
      </c>
      <c r="B11" s="2" t="s">
        <v>23</v>
      </c>
      <c r="C11" s="3">
        <v>10</v>
      </c>
      <c r="D11" s="3">
        <v>1.05</v>
      </c>
      <c r="E11" s="4">
        <f t="shared" si="0"/>
        <v>0.10500000000000001</v>
      </c>
      <c r="F11" s="4">
        <f>(D11/D6)</f>
        <v>1.9636534846545902E-6</v>
      </c>
      <c r="G11" s="3">
        <v>63.15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0.10500000000000001</v>
      </c>
    </row>
    <row r="12" spans="1:15" s="13" customFormat="1" ht="41.1" customHeight="1">
      <c r="A12" s="1" t="s">
        <v>24</v>
      </c>
      <c r="B12" s="2" t="s">
        <v>25</v>
      </c>
      <c r="C12" s="3">
        <v>10731.63</v>
      </c>
      <c r="D12" s="3">
        <v>9109.83</v>
      </c>
      <c r="E12" s="4">
        <f t="shared" si="0"/>
        <v>0.84887663849760009</v>
      </c>
      <c r="F12" s="4">
        <f>(D12/D6)</f>
        <v>1.70367137372485E-2</v>
      </c>
      <c r="G12" s="3">
        <v>8551.85</v>
      </c>
      <c r="H12" s="3">
        <v>8127.48</v>
      </c>
      <c r="I12" s="4">
        <f t="shared" si="1"/>
        <v>0.95037681905084859</v>
      </c>
      <c r="J12" s="4">
        <f>(H12/H6)</f>
        <v>1.640921151096654E-2</v>
      </c>
      <c r="K12" s="4">
        <f t="shared" si="2"/>
        <v>1.1208677228365989</v>
      </c>
      <c r="L12" s="14">
        <f t="shared" si="3"/>
        <v>-0.1015001805532485</v>
      </c>
    </row>
    <row r="13" spans="1:15" s="13" customFormat="1" ht="21" customHeight="1">
      <c r="A13" s="1" t="s">
        <v>26</v>
      </c>
      <c r="B13" s="2" t="s">
        <v>27</v>
      </c>
      <c r="C13" s="3">
        <v>400</v>
      </c>
      <c r="D13" s="3">
        <v>400</v>
      </c>
      <c r="E13" s="4">
        <f t="shared" si="0"/>
        <v>1</v>
      </c>
      <c r="F13" s="4">
        <f>(D13/D6)</f>
        <v>7.4805847034460572E-4</v>
      </c>
      <c r="G13" s="3">
        <v>25</v>
      </c>
      <c r="H13" s="3">
        <v>25</v>
      </c>
      <c r="I13" s="4">
        <f t="shared" si="1"/>
        <v>1</v>
      </c>
      <c r="J13" s="4">
        <f>(H13/H6)</f>
        <v>5.0474475209310079E-5</v>
      </c>
      <c r="K13" s="4">
        <f t="shared" si="2"/>
        <v>16</v>
      </c>
      <c r="L13" s="4">
        <f t="shared" si="3"/>
        <v>0</v>
      </c>
    </row>
    <row r="14" spans="1:15" s="13" customFormat="1" ht="21" customHeight="1">
      <c r="A14" s="1" t="s">
        <v>28</v>
      </c>
      <c r="B14" s="2" t="s">
        <v>29</v>
      </c>
      <c r="C14" s="3">
        <v>109.8</v>
      </c>
      <c r="D14" s="3"/>
      <c r="E14" s="4">
        <f t="shared" si="0"/>
        <v>0</v>
      </c>
      <c r="F14" s="4">
        <f>(D14/D6)</f>
        <v>0</v>
      </c>
      <c r="G14" s="3">
        <v>47.77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29470.720000000001</v>
      </c>
      <c r="D15" s="3">
        <v>25940.74</v>
      </c>
      <c r="E15" s="4">
        <f t="shared" si="0"/>
        <v>0.88022077506080609</v>
      </c>
      <c r="F15" s="4">
        <f>(D15/D6)</f>
        <v>4.8512975710017822E-2</v>
      </c>
      <c r="G15" s="3">
        <v>28929.87</v>
      </c>
      <c r="H15" s="3">
        <v>26204.23</v>
      </c>
      <c r="I15" s="4">
        <f t="shared" si="1"/>
        <v>0.90578457490476105</v>
      </c>
      <c r="J15" s="4">
        <f>(H15/H6)</f>
        <v>5.2905790300562375E-2</v>
      </c>
      <c r="K15" s="4">
        <f t="shared" si="2"/>
        <v>0.9899447531944271</v>
      </c>
      <c r="L15" s="14">
        <f t="shared" si="3"/>
        <v>-2.556379984395496E-2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1076.8</v>
      </c>
      <c r="D16" s="7">
        <f>SUM(D17:D17)</f>
        <v>845.28</v>
      </c>
      <c r="E16" s="8">
        <f t="shared" si="0"/>
        <v>0.78499257057949479</v>
      </c>
      <c r="F16" s="8">
        <f>(D16/D6)</f>
        <v>1.5807971595322209E-3</v>
      </c>
      <c r="G16" s="7">
        <f>SUM(G17:G17)</f>
        <v>1001.7</v>
      </c>
      <c r="H16" s="7">
        <f>SUM(H17:H17)</f>
        <v>843.53</v>
      </c>
      <c r="I16" s="8">
        <f t="shared" si="1"/>
        <v>0.84209843266447038</v>
      </c>
      <c r="J16" s="8">
        <f>(H16/H6)</f>
        <v>1.7030693629323732E-3</v>
      </c>
      <c r="K16" s="8">
        <f t="shared" si="2"/>
        <v>1.0020746150107287</v>
      </c>
      <c r="L16" s="8">
        <f t="shared" si="3"/>
        <v>-5.7105862084975589E-2</v>
      </c>
    </row>
    <row r="17" spans="1:12" s="13" customFormat="1" ht="21" customHeight="1">
      <c r="A17" s="1" t="s">
        <v>34</v>
      </c>
      <c r="B17" s="2" t="s">
        <v>35</v>
      </c>
      <c r="C17" s="3">
        <v>1076.8</v>
      </c>
      <c r="D17" s="3">
        <v>845.28</v>
      </c>
      <c r="E17" s="4">
        <f t="shared" si="0"/>
        <v>0.78499257057949479</v>
      </c>
      <c r="F17" s="4">
        <f>(D17/D6)</f>
        <v>1.5807971595322209E-3</v>
      </c>
      <c r="G17" s="3">
        <v>1001.7</v>
      </c>
      <c r="H17" s="3">
        <v>843.53</v>
      </c>
      <c r="I17" s="4">
        <f t="shared" si="1"/>
        <v>0.84209843266447038</v>
      </c>
      <c r="J17" s="4">
        <f>(H17/H6)</f>
        <v>1.7030693629323732E-3</v>
      </c>
      <c r="K17" s="4">
        <f t="shared" si="2"/>
        <v>1.0020746150107287</v>
      </c>
      <c r="L17" s="4">
        <f t="shared" si="3"/>
        <v>-5.7105862084975589E-2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9745.6899999999987</v>
      </c>
      <c r="D18" s="7">
        <f>SUM(D19:D22)</f>
        <v>8564.69</v>
      </c>
      <c r="E18" s="8">
        <f t="shared" si="0"/>
        <v>0.87881822631337558</v>
      </c>
      <c r="F18" s="8">
        <f>(D18/D6)</f>
        <v>1.6017222250939354E-2</v>
      </c>
      <c r="G18" s="7">
        <f>SUM(G19:G22)</f>
        <v>8328.4699999999993</v>
      </c>
      <c r="H18" s="7">
        <f>SUM(H19:H22)</f>
        <v>7006.47</v>
      </c>
      <c r="I18" s="8">
        <f t="shared" si="1"/>
        <v>0.84126736363341659</v>
      </c>
      <c r="J18" s="8">
        <f>(H18/H6)</f>
        <v>1.4145915852790993E-2</v>
      </c>
      <c r="K18" s="8">
        <f t="shared" si="2"/>
        <v>1.2223972984969607</v>
      </c>
      <c r="L18" s="15">
        <f t="shared" si="3"/>
        <v>3.7550862679958996E-2</v>
      </c>
    </row>
    <row r="19" spans="1:12" s="13" customFormat="1" ht="21" customHeight="1">
      <c r="A19" s="1" t="s">
        <v>122</v>
      </c>
      <c r="B19" s="2">
        <v>304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38</v>
      </c>
      <c r="B20" s="2" t="s">
        <v>39</v>
      </c>
      <c r="C20" s="3">
        <v>4834.95</v>
      </c>
      <c r="D20" s="3">
        <v>4323.51</v>
      </c>
      <c r="E20" s="4">
        <f t="shared" si="0"/>
        <v>0.89422020910247269</v>
      </c>
      <c r="F20" s="4">
        <f>(D20/D6)</f>
        <v>8.085595692799017E-3</v>
      </c>
      <c r="G20" s="3">
        <v>4032.19</v>
      </c>
      <c r="H20" s="3">
        <v>3383.87</v>
      </c>
      <c r="I20" s="4">
        <f t="shared" si="1"/>
        <v>0.83921392593106969</v>
      </c>
      <c r="J20" s="4">
        <f>(H20/H6)</f>
        <v>6.8319624970611236E-3</v>
      </c>
      <c r="K20" s="4">
        <f t="shared" si="2"/>
        <v>1.2776820622541647</v>
      </c>
      <c r="L20" s="14">
        <f t="shared" si="3"/>
        <v>5.5006283171402992E-2</v>
      </c>
    </row>
    <row r="21" spans="1:12" s="13" customFormat="1" ht="21" customHeight="1">
      <c r="A21" s="1" t="s">
        <v>40</v>
      </c>
      <c r="B21" s="2" t="s">
        <v>41</v>
      </c>
      <c r="C21" s="3">
        <v>4910.74</v>
      </c>
      <c r="D21" s="3">
        <v>4241.18</v>
      </c>
      <c r="E21" s="4">
        <f t="shared" si="0"/>
        <v>0.86365395032113301</v>
      </c>
      <c r="F21" s="4">
        <f>(D21/D6)</f>
        <v>7.9316265581403384E-3</v>
      </c>
      <c r="G21" s="3">
        <v>4159.3900000000003</v>
      </c>
      <c r="H21" s="3">
        <v>3485.71</v>
      </c>
      <c r="I21" s="4">
        <f t="shared" si="1"/>
        <v>0.83803394247714202</v>
      </c>
      <c r="J21" s="4">
        <f>(H21/H6)</f>
        <v>7.0375753192737697E-3</v>
      </c>
      <c r="K21" s="4">
        <f t="shared" si="2"/>
        <v>1.2167334631968811</v>
      </c>
      <c r="L21" s="4">
        <f t="shared" si="3"/>
        <v>2.5620007843990988E-2</v>
      </c>
    </row>
    <row r="22" spans="1:12" s="13" customFormat="1" ht="41.1" customHeight="1">
      <c r="A22" s="1" t="s">
        <v>42</v>
      </c>
      <c r="B22" s="2" t="s">
        <v>43</v>
      </c>
      <c r="C22" s="3"/>
      <c r="D22" s="3"/>
      <c r="E22" s="4" t="e">
        <f t="shared" si="0"/>
        <v>#DIV/0!</v>
      </c>
      <c r="F22" s="4">
        <f>(D22/D6)</f>
        <v>0</v>
      </c>
      <c r="G22" s="3">
        <v>136.88999999999999</v>
      </c>
      <c r="H22" s="3">
        <v>136.88999999999999</v>
      </c>
      <c r="I22" s="4">
        <f t="shared" si="1"/>
        <v>1</v>
      </c>
      <c r="J22" s="4">
        <f>(H22/H6)</f>
        <v>2.7637803645609826E-4</v>
      </c>
      <c r="K22" s="4">
        <f t="shared" si="2"/>
        <v>0</v>
      </c>
      <c r="L22" s="14" t="e">
        <f t="shared" si="3"/>
        <v>#DIV/0!</v>
      </c>
    </row>
    <row r="23" spans="1:12" s="13" customFormat="1" ht="21" customHeight="1">
      <c r="A23" s="5" t="s">
        <v>44</v>
      </c>
      <c r="B23" s="6" t="s">
        <v>45</v>
      </c>
      <c r="C23" s="7">
        <f>SUM(C24:C31)</f>
        <v>40927.589999999997</v>
      </c>
      <c r="D23" s="7">
        <f>SUM(D24:D31)</f>
        <v>31642.32</v>
      </c>
      <c r="E23" s="8">
        <f t="shared" si="0"/>
        <v>0.77312932425290626</v>
      </c>
      <c r="F23" s="8">
        <f>(D23/D6)</f>
        <v>5.9175763743386317E-2</v>
      </c>
      <c r="G23" s="7">
        <f>SUM(G24:G31)</f>
        <v>37547.67</v>
      </c>
      <c r="H23" s="7">
        <f>SUM(H24:H31)</f>
        <v>30991.69</v>
      </c>
      <c r="I23" s="8">
        <f t="shared" si="1"/>
        <v>0.82539582349583873</v>
      </c>
      <c r="J23" s="8">
        <f>(H23/H6)</f>
        <v>6.2571571543984919E-2</v>
      </c>
      <c r="K23" s="8">
        <f t="shared" si="2"/>
        <v>1.0209936921800651</v>
      </c>
      <c r="L23" s="15">
        <f t="shared" si="3"/>
        <v>-5.2266499242932474E-2</v>
      </c>
    </row>
    <row r="24" spans="1:12" s="13" customFormat="1" ht="21" customHeight="1">
      <c r="A24" s="1" t="s">
        <v>46</v>
      </c>
      <c r="B24" s="2" t="s">
        <v>47</v>
      </c>
      <c r="C24" s="3">
        <v>528.72</v>
      </c>
      <c r="D24" s="3">
        <v>498.85</v>
      </c>
      <c r="E24" s="4">
        <f t="shared" si="0"/>
        <v>0.94350506884551366</v>
      </c>
      <c r="F24" s="4">
        <f>(D24/D6)</f>
        <v>9.3292241982851655E-4</v>
      </c>
      <c r="G24" s="3">
        <v>390.71</v>
      </c>
      <c r="H24" s="3">
        <v>384.85</v>
      </c>
      <c r="I24" s="4">
        <f t="shared" si="1"/>
        <v>0.98500166363799246</v>
      </c>
      <c r="J24" s="4">
        <f>(H24/H6)</f>
        <v>7.7700407137211945E-4</v>
      </c>
      <c r="K24" s="4">
        <f t="shared" si="2"/>
        <v>1.2962193062232039</v>
      </c>
      <c r="L24" s="14">
        <f t="shared" si="3"/>
        <v>-4.1496594792478803E-2</v>
      </c>
    </row>
    <row r="25" spans="1:12" s="13" customFormat="1" ht="21" customHeight="1">
      <c r="A25" s="1" t="s">
        <v>48</v>
      </c>
      <c r="B25" s="2" t="s">
        <v>49</v>
      </c>
      <c r="C25" s="3"/>
      <c r="D25" s="3"/>
      <c r="E25" s="4" t="e">
        <f t="shared" si="0"/>
        <v>#DIV/0!</v>
      </c>
      <c r="F25" s="4">
        <f>(D25/D6)</f>
        <v>0</v>
      </c>
      <c r="G25" s="3"/>
      <c r="H25" s="3"/>
      <c r="I25" s="4" t="e">
        <f t="shared" si="1"/>
        <v>#DIV/0!</v>
      </c>
      <c r="J25" s="4">
        <f>(H25/H6)</f>
        <v>0</v>
      </c>
      <c r="K25" s="4" t="e">
        <f t="shared" si="2"/>
        <v>#DIV/0!</v>
      </c>
      <c r="L25" s="4" t="e">
        <f t="shared" si="3"/>
        <v>#DIV/0!</v>
      </c>
    </row>
    <row r="26" spans="1:12" s="13" customFormat="1" ht="21" customHeight="1">
      <c r="A26" s="1" t="s">
        <v>50</v>
      </c>
      <c r="B26" s="2" t="s">
        <v>51</v>
      </c>
      <c r="C26" s="3">
        <v>9494.1299999999992</v>
      </c>
      <c r="D26" s="3">
        <v>8727.4699999999993</v>
      </c>
      <c r="E26" s="4">
        <f t="shared" si="0"/>
        <v>0.91924905178252247</v>
      </c>
      <c r="F26" s="4">
        <f>(D26/D6)</f>
        <v>1.6321644645446089E-2</v>
      </c>
      <c r="G26" s="3">
        <v>7108.45</v>
      </c>
      <c r="H26" s="3">
        <v>6720.44</v>
      </c>
      <c r="I26" s="4">
        <f t="shared" si="1"/>
        <v>0.94541566726923587</v>
      </c>
      <c r="J26" s="4">
        <f>(H26/H6)</f>
        <v>1.3568427287026232E-2</v>
      </c>
      <c r="K26" s="4">
        <f t="shared" si="2"/>
        <v>1.2986456243936408</v>
      </c>
      <c r="L26" s="14">
        <f t="shared" si="3"/>
        <v>-2.6166615486713396E-2</v>
      </c>
    </row>
    <row r="27" spans="1:12" s="13" customFormat="1" ht="21" customHeight="1">
      <c r="A27" s="1" t="s">
        <v>52</v>
      </c>
      <c r="B27" s="2" t="s">
        <v>53</v>
      </c>
      <c r="C27" s="3">
        <v>75</v>
      </c>
      <c r="D27" s="3">
        <v>75</v>
      </c>
      <c r="E27" s="4">
        <f t="shared" si="0"/>
        <v>1</v>
      </c>
      <c r="F27" s="4">
        <f>(D27/D6)</f>
        <v>1.4026096318961359E-4</v>
      </c>
      <c r="G27" s="3">
        <v>50</v>
      </c>
      <c r="H27" s="3">
        <v>50</v>
      </c>
      <c r="I27" s="4">
        <f t="shared" si="1"/>
        <v>1</v>
      </c>
      <c r="J27" s="4">
        <f>(H27/H6)</f>
        <v>1.0094895041862016E-4</v>
      </c>
      <c r="K27" s="4">
        <f t="shared" si="2"/>
        <v>1.5</v>
      </c>
      <c r="L27" s="4">
        <f t="shared" si="3"/>
        <v>0</v>
      </c>
    </row>
    <row r="28" spans="1:12" s="13" customFormat="1" ht="21" customHeight="1">
      <c r="A28" s="1" t="s">
        <v>54</v>
      </c>
      <c r="B28" s="2" t="s">
        <v>55</v>
      </c>
      <c r="C28" s="3">
        <v>52.6</v>
      </c>
      <c r="D28" s="3">
        <v>52.6</v>
      </c>
      <c r="E28" s="4">
        <f t="shared" si="0"/>
        <v>1</v>
      </c>
      <c r="F28" s="4">
        <f>(D28/D6)</f>
        <v>9.8369688850315662E-5</v>
      </c>
      <c r="G28" s="3">
        <v>326.5</v>
      </c>
      <c r="H28" s="3">
        <v>326.42</v>
      </c>
      <c r="I28" s="4">
        <f t="shared" si="1"/>
        <v>0.99975497702909655</v>
      </c>
      <c r="J28" s="4">
        <f>(H28/H6)</f>
        <v>6.5903512791291993E-4</v>
      </c>
      <c r="K28" s="4">
        <f t="shared" si="2"/>
        <v>0.16114208688193124</v>
      </c>
      <c r="L28" s="14">
        <f t="shared" si="3"/>
        <v>2.4502297090345238E-4</v>
      </c>
    </row>
    <row r="29" spans="1:12" s="13" customFormat="1" ht="21" customHeight="1">
      <c r="A29" s="1" t="s">
        <v>56</v>
      </c>
      <c r="B29" s="2" t="s">
        <v>57</v>
      </c>
      <c r="C29" s="3">
        <v>19303.3</v>
      </c>
      <c r="D29" s="3">
        <v>15150.73</v>
      </c>
      <c r="E29" s="4">
        <f t="shared" si="0"/>
        <v>0.7848777152093166</v>
      </c>
      <c r="F29" s="4">
        <f>(D29/D6)</f>
        <v>2.8334079771010323E-2</v>
      </c>
      <c r="G29" s="3">
        <v>20312.27</v>
      </c>
      <c r="H29" s="3">
        <v>16599.439999999999</v>
      </c>
      <c r="I29" s="4">
        <f t="shared" si="1"/>
        <v>0.81721245335947179</v>
      </c>
      <c r="J29" s="4">
        <f>(H29/H6)</f>
        <v>3.3513920910737204E-2</v>
      </c>
      <c r="K29" s="4">
        <f t="shared" si="2"/>
        <v>0.91272536904859447</v>
      </c>
      <c r="L29" s="4">
        <f t="shared" si="3"/>
        <v>-3.2334738150155196E-2</v>
      </c>
    </row>
    <row r="30" spans="1:12" s="13" customFormat="1" ht="21" customHeight="1">
      <c r="A30" s="1" t="s">
        <v>58</v>
      </c>
      <c r="B30" s="2" t="s">
        <v>59</v>
      </c>
      <c r="C30" s="3">
        <v>2898.37</v>
      </c>
      <c r="D30" s="3">
        <v>2158.7399999999998</v>
      </c>
      <c r="E30" s="4">
        <f t="shared" si="0"/>
        <v>0.74481173901192732</v>
      </c>
      <c r="F30" s="4">
        <f>(D30/D6)</f>
        <v>4.0371593556792849E-3</v>
      </c>
      <c r="G30" s="3">
        <v>3150</v>
      </c>
      <c r="H30" s="3">
        <v>1923.5</v>
      </c>
      <c r="I30" s="4">
        <f t="shared" si="1"/>
        <v>0.61063492063492064</v>
      </c>
      <c r="J30" s="4">
        <f>(H30/H6)</f>
        <v>3.8835061226043174E-3</v>
      </c>
      <c r="K30" s="4">
        <f t="shared" si="2"/>
        <v>1.122297894463218</v>
      </c>
      <c r="L30" s="4">
        <f t="shared" si="3"/>
        <v>0.13417681837700668</v>
      </c>
    </row>
    <row r="31" spans="1:12" s="13" customFormat="1" ht="21" customHeight="1">
      <c r="A31" s="1" t="s">
        <v>60</v>
      </c>
      <c r="B31" s="2" t="s">
        <v>61</v>
      </c>
      <c r="C31" s="3">
        <v>8575.4699999999993</v>
      </c>
      <c r="D31" s="3">
        <v>4978.93</v>
      </c>
      <c r="E31" s="4">
        <f t="shared" si="0"/>
        <v>0.58060141310038993</v>
      </c>
      <c r="F31" s="4">
        <f>(D31/D6)</f>
        <v>9.3113268993821711E-3</v>
      </c>
      <c r="G31" s="3">
        <v>6209.74</v>
      </c>
      <c r="H31" s="3">
        <v>4987.04</v>
      </c>
      <c r="I31" s="4">
        <f t="shared" si="1"/>
        <v>0.80309964668408018</v>
      </c>
      <c r="J31" s="4">
        <f>(H31/H6)</f>
        <v>1.0068729073913509E-2</v>
      </c>
      <c r="K31" s="4">
        <f t="shared" si="2"/>
        <v>0.99837378485033212</v>
      </c>
      <c r="L31" s="4">
        <f t="shared" si="3"/>
        <v>-0.22249823358369025</v>
      </c>
    </row>
    <row r="32" spans="1:12" s="13" customFormat="1" ht="21" customHeight="1">
      <c r="A32" s="5" t="s">
        <v>62</v>
      </c>
      <c r="B32" s="6" t="s">
        <v>63</v>
      </c>
      <c r="C32" s="7">
        <f>SUM(C33:C36)</f>
        <v>126737.61</v>
      </c>
      <c r="D32" s="7">
        <f>SUM(D33:D36)</f>
        <v>41694.049999999996</v>
      </c>
      <c r="E32" s="8">
        <f t="shared" si="0"/>
        <v>0.32897929825250766</v>
      </c>
      <c r="F32" s="8">
        <f>(D32/D6)</f>
        <v>7.797396816367877E-2</v>
      </c>
      <c r="G32" s="7">
        <f>SUM(G33:G36)</f>
        <v>35515.049999999996</v>
      </c>
      <c r="H32" s="7">
        <f>SUM(H33:H36)</f>
        <v>30871.360000000001</v>
      </c>
      <c r="I32" s="8">
        <f t="shared" si="1"/>
        <v>0.86924726278014541</v>
      </c>
      <c r="J32" s="8">
        <f>(H32/H6)</f>
        <v>6.2328627799907471E-2</v>
      </c>
      <c r="K32" s="8">
        <f t="shared" si="2"/>
        <v>1.3505738004415742</v>
      </c>
      <c r="L32" s="8">
        <f t="shared" si="3"/>
        <v>-0.54026796452763781</v>
      </c>
    </row>
    <row r="33" spans="1:12" s="13" customFormat="1" ht="21" customHeight="1">
      <c r="A33" s="1" t="s">
        <v>64</v>
      </c>
      <c r="B33" s="2" t="s">
        <v>65</v>
      </c>
      <c r="C33" s="3">
        <v>68233.960000000006</v>
      </c>
      <c r="D33" s="3">
        <v>1665.26</v>
      </c>
      <c r="E33" s="4">
        <f t="shared" si="0"/>
        <v>2.4405149576545167E-2</v>
      </c>
      <c r="F33" s="4">
        <f>(D33/D6)</f>
        <v>3.1142796208151456E-3</v>
      </c>
      <c r="G33" s="3">
        <v>2414.2199999999998</v>
      </c>
      <c r="H33" s="3">
        <v>1523.63</v>
      </c>
      <c r="I33" s="4">
        <f t="shared" si="1"/>
        <v>0.631106527159911</v>
      </c>
      <c r="J33" s="4">
        <f>(H33/H6)</f>
        <v>3.0761769865264451E-3</v>
      </c>
      <c r="K33" s="4">
        <f t="shared" si="2"/>
        <v>1.0929556388362003</v>
      </c>
      <c r="L33" s="4">
        <f t="shared" si="3"/>
        <v>-0.60670137758336584</v>
      </c>
    </row>
    <row r="34" spans="1:12" s="13" customFormat="1" ht="21" customHeight="1">
      <c r="A34" s="1" t="s">
        <v>66</v>
      </c>
      <c r="B34" s="2" t="s">
        <v>67</v>
      </c>
      <c r="C34" s="3">
        <v>33608.730000000003</v>
      </c>
      <c r="D34" s="3">
        <v>17271.09</v>
      </c>
      <c r="E34" s="4">
        <f t="shared" si="0"/>
        <v>0.51388701685544202</v>
      </c>
      <c r="F34" s="4">
        <f>(D34/D6)</f>
        <v>3.2299462916460041E-2</v>
      </c>
      <c r="G34" s="3">
        <v>10905.38</v>
      </c>
      <c r="H34" s="3">
        <v>9062.0400000000009</v>
      </c>
      <c r="I34" s="4">
        <f t="shared" si="1"/>
        <v>0.83096966818212681</v>
      </c>
      <c r="J34" s="4">
        <f>(H34/H6)</f>
        <v>1.8296068533031055E-2</v>
      </c>
      <c r="K34" s="4">
        <f t="shared" si="2"/>
        <v>1.9058721877193212</v>
      </c>
      <c r="L34" s="4">
        <f t="shared" si="3"/>
        <v>-0.31708265132668478</v>
      </c>
    </row>
    <row r="35" spans="1:12" s="13" customFormat="1" ht="21" customHeight="1">
      <c r="A35" s="1" t="s">
        <v>68</v>
      </c>
      <c r="B35" s="2" t="s">
        <v>69</v>
      </c>
      <c r="C35" s="3">
        <v>24358.12</v>
      </c>
      <c r="D35" s="3">
        <v>22518.66</v>
      </c>
      <c r="E35" s="4">
        <f t="shared" si="0"/>
        <v>0.92448267764507286</v>
      </c>
      <c r="F35" s="4">
        <f>(D35/D6)</f>
        <v>4.2113185884525652E-2</v>
      </c>
      <c r="G35" s="3">
        <v>21879.599999999999</v>
      </c>
      <c r="H35" s="3">
        <v>20079.5</v>
      </c>
      <c r="I35" s="4">
        <f t="shared" si="1"/>
        <v>0.91772701511910648</v>
      </c>
      <c r="J35" s="4">
        <f>(H35/H6)</f>
        <v>4.0540088998613673E-2</v>
      </c>
      <c r="K35" s="4">
        <f t="shared" si="2"/>
        <v>1.1214751363330759</v>
      </c>
      <c r="L35" s="14">
        <f t="shared" si="3"/>
        <v>6.7556625259663772E-3</v>
      </c>
    </row>
    <row r="36" spans="1:12" s="13" customFormat="1" ht="21" customHeight="1">
      <c r="A36" s="1" t="s">
        <v>70</v>
      </c>
      <c r="B36" s="2" t="s">
        <v>71</v>
      </c>
      <c r="C36" s="3">
        <v>536.79999999999995</v>
      </c>
      <c r="D36" s="3">
        <v>239.04</v>
      </c>
      <c r="E36" s="4">
        <f t="shared" si="0"/>
        <v>0.4453055141579732</v>
      </c>
      <c r="F36" s="4">
        <f>(D36/D6)</f>
        <v>4.470397418779364E-4</v>
      </c>
      <c r="G36" s="3">
        <v>315.85000000000002</v>
      </c>
      <c r="H36" s="3">
        <v>206.19</v>
      </c>
      <c r="I36" s="4">
        <f t="shared" si="1"/>
        <v>0.65280987810669622</v>
      </c>
      <c r="J36" s="4">
        <f>(H36/H6)</f>
        <v>4.1629328173630581E-4</v>
      </c>
      <c r="K36" s="4">
        <f t="shared" si="2"/>
        <v>1.1593190746398951</v>
      </c>
      <c r="L36" s="14">
        <f t="shared" si="3"/>
        <v>-0.20750436394872301</v>
      </c>
    </row>
    <row r="37" spans="1:12" s="13" customFormat="1" ht="21" customHeight="1">
      <c r="A37" s="24" t="s">
        <v>125</v>
      </c>
      <c r="B37" s="25">
        <v>600</v>
      </c>
      <c r="C37" s="7">
        <f>SUM(C38:C38)</f>
        <v>1765.08</v>
      </c>
      <c r="D37" s="7">
        <f>SUM(D38:D38)</f>
        <v>0</v>
      </c>
      <c r="E37" s="4">
        <f t="shared" si="0"/>
        <v>0</v>
      </c>
      <c r="F37" s="4">
        <f>(D37/D7)</f>
        <v>0</v>
      </c>
      <c r="G37" s="3"/>
      <c r="H37" s="3"/>
      <c r="I37" s="4"/>
      <c r="J37" s="4"/>
      <c r="K37" s="4"/>
      <c r="L37" s="14"/>
    </row>
    <row r="38" spans="1:12" s="13" customFormat="1" ht="21" customHeight="1">
      <c r="A38" s="1" t="s">
        <v>126</v>
      </c>
      <c r="B38" s="2">
        <v>602</v>
      </c>
      <c r="C38" s="3">
        <v>1765.08</v>
      </c>
      <c r="D38" s="3">
        <v>0</v>
      </c>
      <c r="E38" s="4">
        <f t="shared" si="0"/>
        <v>0</v>
      </c>
      <c r="F38" s="4">
        <f>(D38/D8)</f>
        <v>0</v>
      </c>
      <c r="G38" s="3"/>
      <c r="H38" s="3"/>
      <c r="I38" s="4"/>
      <c r="J38" s="4"/>
      <c r="K38" s="4"/>
      <c r="L38" s="14"/>
    </row>
    <row r="39" spans="1:12" s="13" customFormat="1" ht="21" customHeight="1">
      <c r="A39" s="5" t="s">
        <v>72</v>
      </c>
      <c r="B39" s="6" t="s">
        <v>73</v>
      </c>
      <c r="C39" s="7">
        <f>SUM(C40:C44)</f>
        <v>334791.46999999997</v>
      </c>
      <c r="D39" s="7">
        <f>SUM(D40:D44)</f>
        <v>300703.03000000003</v>
      </c>
      <c r="E39" s="8">
        <f t="shared" si="0"/>
        <v>0.89818008206720457</v>
      </c>
      <c r="F39" s="8">
        <f>(D39/D6)</f>
        <v>0.56235862162447026</v>
      </c>
      <c r="G39" s="7">
        <f>SUM(G40:G44)</f>
        <v>293700.34999999998</v>
      </c>
      <c r="H39" s="7">
        <f>SUM(H40:H44)</f>
        <v>270908.99</v>
      </c>
      <c r="I39" s="8">
        <f t="shared" si="1"/>
        <v>0.9223992753158109</v>
      </c>
      <c r="J39" s="8">
        <f>(H39/H6)</f>
        <v>0.54695956398936929</v>
      </c>
      <c r="K39" s="8">
        <f t="shared" si="2"/>
        <v>1.1099780409649751</v>
      </c>
      <c r="L39" s="15">
        <f t="shared" si="3"/>
        <v>-2.421919324860633E-2</v>
      </c>
    </row>
    <row r="40" spans="1:12" s="13" customFormat="1" ht="21" customHeight="1">
      <c r="A40" s="1" t="s">
        <v>74</v>
      </c>
      <c r="B40" s="2" t="s">
        <v>75</v>
      </c>
      <c r="C40" s="3">
        <v>106103.7</v>
      </c>
      <c r="D40" s="3">
        <v>98051.520000000004</v>
      </c>
      <c r="E40" s="4">
        <f t="shared" ref="E40:E60" si="4">(D40/C40)</f>
        <v>0.92411028079133906</v>
      </c>
      <c r="F40" s="4">
        <f>(D40/D6)</f>
        <v>0.18337067516540881</v>
      </c>
      <c r="G40" s="3">
        <v>93123.31</v>
      </c>
      <c r="H40" s="3">
        <v>88930.85</v>
      </c>
      <c r="I40" s="4">
        <f t="shared" ref="I40:I60" si="5">(H40/G40)</f>
        <v>0.95497947828529728</v>
      </c>
      <c r="J40" s="4">
        <f>(H40/H6)</f>
        <v>0.17954951934671495</v>
      </c>
      <c r="K40" s="4">
        <f t="shared" ref="K40:K60" si="6">(D40/H40)</f>
        <v>1.102559123183912</v>
      </c>
      <c r="L40" s="14">
        <f t="shared" ref="L40:L60" si="7">(E40-I40)</f>
        <v>-3.0869197493958223E-2</v>
      </c>
    </row>
    <row r="41" spans="1:12" s="13" customFormat="1" ht="21" customHeight="1">
      <c r="A41" s="1" t="s">
        <v>76</v>
      </c>
      <c r="B41" s="2" t="s">
        <v>77</v>
      </c>
      <c r="C41" s="3">
        <v>180876.24</v>
      </c>
      <c r="D41" s="3">
        <v>161072.92000000001</v>
      </c>
      <c r="E41" s="4">
        <f t="shared" si="4"/>
        <v>0.89051453081952625</v>
      </c>
      <c r="F41" s="4">
        <f>(D41/D6)</f>
        <v>0.30122990537284766</v>
      </c>
      <c r="G41" s="3">
        <v>154238.56</v>
      </c>
      <c r="H41" s="3">
        <v>140518.79</v>
      </c>
      <c r="I41" s="4">
        <f t="shared" si="5"/>
        <v>0.91104837856370036</v>
      </c>
      <c r="J41" s="4">
        <f>(H41/H6)</f>
        <v>0.28370448729188996</v>
      </c>
      <c r="K41" s="4">
        <f t="shared" si="6"/>
        <v>1.1462731781279927</v>
      </c>
      <c r="L41" s="14">
        <f t="shared" si="7"/>
        <v>-2.0533847744174105E-2</v>
      </c>
    </row>
    <row r="42" spans="1:12" s="13" customFormat="1" ht="21" customHeight="1">
      <c r="A42" s="1" t="s">
        <v>121</v>
      </c>
      <c r="B42" s="2">
        <v>703</v>
      </c>
      <c r="C42" s="3">
        <v>14492.38</v>
      </c>
      <c r="D42" s="3">
        <v>12534.14</v>
      </c>
      <c r="E42" s="4">
        <f t="shared" si="4"/>
        <v>0.86487795655372002</v>
      </c>
      <c r="F42" s="4"/>
      <c r="G42" s="3">
        <v>13666.6</v>
      </c>
      <c r="H42" s="3">
        <v>12721.95</v>
      </c>
      <c r="I42" s="4"/>
      <c r="J42" s="4"/>
      <c r="K42" s="4">
        <f t="shared" si="6"/>
        <v>0.98523732603885406</v>
      </c>
      <c r="L42" s="14"/>
    </row>
    <row r="43" spans="1:12" s="13" customFormat="1" ht="21" customHeight="1">
      <c r="A43" s="1" t="s">
        <v>78</v>
      </c>
      <c r="B43" s="2" t="s">
        <v>79</v>
      </c>
      <c r="C43" s="3">
        <v>9144.35</v>
      </c>
      <c r="D43" s="3">
        <v>8470.67</v>
      </c>
      <c r="E43" s="4">
        <f t="shared" si="4"/>
        <v>0.92632827921066008</v>
      </c>
      <c r="F43" s="4">
        <f>(D43/D6)</f>
        <v>1.5841391107484854E-2</v>
      </c>
      <c r="G43" s="3">
        <v>9782.02</v>
      </c>
      <c r="H43" s="3">
        <v>9270.4</v>
      </c>
      <c r="I43" s="4">
        <f t="shared" si="5"/>
        <v>0.94769791924367353</v>
      </c>
      <c r="J43" s="4">
        <f>(H43/H6)</f>
        <v>1.8716742999215524E-2</v>
      </c>
      <c r="K43" s="4">
        <f t="shared" si="6"/>
        <v>0.91373295650673114</v>
      </c>
      <c r="L43" s="4">
        <f t="shared" si="7"/>
        <v>-2.1369640033013448E-2</v>
      </c>
    </row>
    <row r="44" spans="1:12" s="13" customFormat="1" ht="21" customHeight="1">
      <c r="A44" s="1" t="s">
        <v>80</v>
      </c>
      <c r="B44" s="2" t="s">
        <v>81</v>
      </c>
      <c r="C44" s="3">
        <v>24174.799999999999</v>
      </c>
      <c r="D44" s="3">
        <v>20573.78</v>
      </c>
      <c r="E44" s="4">
        <f t="shared" si="4"/>
        <v>0.85104240779654849</v>
      </c>
      <c r="F44" s="4">
        <f>(D44/D6)</f>
        <v>3.8475975990016106E-2</v>
      </c>
      <c r="G44" s="3">
        <v>22889.86</v>
      </c>
      <c r="H44" s="3">
        <v>19467</v>
      </c>
      <c r="I44" s="4">
        <f t="shared" si="5"/>
        <v>0.85046391721050274</v>
      </c>
      <c r="J44" s="4">
        <f>(H44/H6)</f>
        <v>3.9303464355985571E-2</v>
      </c>
      <c r="K44" s="4">
        <f t="shared" si="6"/>
        <v>1.0568541634561051</v>
      </c>
      <c r="L44" s="14">
        <f t="shared" si="7"/>
        <v>5.7849058604575454E-4</v>
      </c>
    </row>
    <row r="45" spans="1:12" s="13" customFormat="1" ht="21" customHeight="1">
      <c r="A45" s="5" t="s">
        <v>82</v>
      </c>
      <c r="B45" s="6" t="s">
        <v>83</v>
      </c>
      <c r="C45" s="7">
        <f>SUM(C46:C49)</f>
        <v>76156.84</v>
      </c>
      <c r="D45" s="7">
        <f>SUM(D46:D49)</f>
        <v>63663.69</v>
      </c>
      <c r="E45" s="8">
        <f t="shared" si="4"/>
        <v>0.83595498447677197</v>
      </c>
      <c r="F45" s="8">
        <f>(D45/D6)</f>
        <v>0.11906040639473295</v>
      </c>
      <c r="G45" s="7">
        <f>SUM(G46:G49)</f>
        <v>70168.39</v>
      </c>
      <c r="H45" s="7">
        <f>SUM(H46:H49)</f>
        <v>65730.240000000005</v>
      </c>
      <c r="I45" s="8">
        <f t="shared" si="5"/>
        <v>0.93675000951283061</v>
      </c>
      <c r="J45" s="8">
        <f>(H45/H6)</f>
        <v>0.13270797477528007</v>
      </c>
      <c r="K45" s="8">
        <f t="shared" si="6"/>
        <v>0.96856013305291444</v>
      </c>
      <c r="L45" s="15">
        <f t="shared" si="7"/>
        <v>-0.10079502503605864</v>
      </c>
    </row>
    <row r="46" spans="1:12" s="13" customFormat="1" ht="21" customHeight="1">
      <c r="A46" s="1" t="s">
        <v>84</v>
      </c>
      <c r="B46" s="2" t="s">
        <v>85</v>
      </c>
      <c r="C46" s="3">
        <v>57271.94</v>
      </c>
      <c r="D46" s="3">
        <v>48166.18</v>
      </c>
      <c r="E46" s="4">
        <f t="shared" si="4"/>
        <v>0.84100835417832887</v>
      </c>
      <c r="F46" s="4">
        <f>(D46/D6)</f>
        <v>9.0077797332857354E-2</v>
      </c>
      <c r="G46" s="3">
        <v>64753.63</v>
      </c>
      <c r="H46" s="3">
        <v>60904.03</v>
      </c>
      <c r="I46" s="4">
        <f t="shared" si="5"/>
        <v>0.94055005101644495</v>
      </c>
      <c r="J46" s="4">
        <f>(H46/H6)</f>
        <v>0.1229639580952831</v>
      </c>
      <c r="K46" s="4">
        <f t="shared" si="6"/>
        <v>0.79085374153401677</v>
      </c>
      <c r="L46" s="14">
        <f t="shared" si="7"/>
        <v>-9.9541696838116089E-2</v>
      </c>
    </row>
    <row r="47" spans="1:12" s="13" customFormat="1" ht="21" customHeight="1">
      <c r="A47" s="1" t="s">
        <v>86</v>
      </c>
      <c r="B47" s="2" t="s">
        <v>87</v>
      </c>
      <c r="C47" s="3">
        <v>309.89999999999998</v>
      </c>
      <c r="D47" s="3">
        <v>287.97000000000003</v>
      </c>
      <c r="E47" s="4">
        <f t="shared" si="4"/>
        <v>0.92923523717328183</v>
      </c>
      <c r="F47" s="4">
        <f>(D47/D6)</f>
        <v>5.3854599426284033E-4</v>
      </c>
      <c r="G47" s="3">
        <v>317.97000000000003</v>
      </c>
      <c r="H47" s="3">
        <v>282.72000000000003</v>
      </c>
      <c r="I47" s="4">
        <f t="shared" si="5"/>
        <v>0.88914048495141051</v>
      </c>
      <c r="J47" s="4">
        <f>(H47/H6)</f>
        <v>5.708057452470459E-4</v>
      </c>
      <c r="K47" s="4">
        <f t="shared" si="6"/>
        <v>1.01856960950764</v>
      </c>
      <c r="L47" s="14">
        <f t="shared" si="7"/>
        <v>4.009475222187131E-2</v>
      </c>
    </row>
    <row r="48" spans="1:12" s="13" customFormat="1" ht="21" customHeight="1">
      <c r="A48" s="1" t="s">
        <v>127</v>
      </c>
      <c r="B48" s="2">
        <v>803</v>
      </c>
      <c r="C48" s="3">
        <v>54</v>
      </c>
      <c r="D48" s="3">
        <v>54</v>
      </c>
      <c r="E48" s="4">
        <f t="shared" si="4"/>
        <v>1</v>
      </c>
      <c r="F48" s="4">
        <f>(D48/D7)</f>
        <v>7.7155455526523823E-4</v>
      </c>
      <c r="G48" s="3"/>
      <c r="H48" s="3"/>
      <c r="I48" s="4"/>
      <c r="J48" s="4"/>
      <c r="K48" s="4"/>
      <c r="L48" s="14"/>
    </row>
    <row r="49" spans="1:12" s="13" customFormat="1" ht="21" customHeight="1">
      <c r="A49" s="1" t="s">
        <v>88</v>
      </c>
      <c r="B49" s="2" t="s">
        <v>89</v>
      </c>
      <c r="C49" s="3">
        <v>18521</v>
      </c>
      <c r="D49" s="3">
        <v>15155.54</v>
      </c>
      <c r="E49" s="4">
        <f t="shared" si="4"/>
        <v>0.81828950920576649</v>
      </c>
      <c r="F49" s="4">
        <f>(D49/D6)</f>
        <v>2.8343075174116217E-2</v>
      </c>
      <c r="G49" s="3">
        <v>5096.79</v>
      </c>
      <c r="H49" s="3">
        <v>4543.49</v>
      </c>
      <c r="I49" s="4">
        <f t="shared" si="5"/>
        <v>0.89144147590934686</v>
      </c>
      <c r="J49" s="4">
        <f>(H49/H6)</f>
        <v>9.1732109347499296E-3</v>
      </c>
      <c r="K49" s="4">
        <f t="shared" si="6"/>
        <v>3.3356604724561958</v>
      </c>
      <c r="L49" s="14">
        <f t="shared" si="7"/>
        <v>-7.3151966703580373E-2</v>
      </c>
    </row>
    <row r="50" spans="1:12" s="13" customFormat="1" ht="21" customHeight="1">
      <c r="A50" s="5" t="s">
        <v>90</v>
      </c>
      <c r="B50" s="6" t="s">
        <v>91</v>
      </c>
      <c r="C50" s="7">
        <f>SUM(C51:C54)</f>
        <v>19293.329999999998</v>
      </c>
      <c r="D50" s="7">
        <f>SUM(D51:D54)</f>
        <v>12951.140000000001</v>
      </c>
      <c r="E50" s="8">
        <f t="shared" si="4"/>
        <v>0.67127551335098723</v>
      </c>
      <c r="F50" s="8">
        <f>(D50/D6)</f>
        <v>2.4220524944047098E-2</v>
      </c>
      <c r="G50" s="7">
        <f>SUM(G51:G54)</f>
        <v>19676.47</v>
      </c>
      <c r="H50" s="7">
        <f>SUM(H51:H54)</f>
        <v>15253.42</v>
      </c>
      <c r="I50" s="8">
        <f t="shared" si="5"/>
        <v>0.77521120404218846</v>
      </c>
      <c r="J50" s="8">
        <f>(H50/H6)</f>
        <v>3.0796334785887784E-2</v>
      </c>
      <c r="K50" s="8">
        <f t="shared" si="6"/>
        <v>0.84906466877592046</v>
      </c>
      <c r="L50" s="8">
        <f t="shared" si="7"/>
        <v>-0.10393569069120123</v>
      </c>
    </row>
    <row r="51" spans="1:12" s="13" customFormat="1" ht="21" customHeight="1">
      <c r="A51" s="1" t="s">
        <v>92</v>
      </c>
      <c r="B51" s="2" t="s">
        <v>93</v>
      </c>
      <c r="C51" s="3">
        <v>4646</v>
      </c>
      <c r="D51" s="3">
        <v>3282.05</v>
      </c>
      <c r="E51" s="4">
        <f t="shared" si="4"/>
        <v>0.70642488161859673</v>
      </c>
      <c r="F51" s="4">
        <f>(D51/D6)</f>
        <v>6.1379132564862837E-3</v>
      </c>
      <c r="G51" s="3">
        <v>3446</v>
      </c>
      <c r="H51" s="3">
        <v>3151.52</v>
      </c>
      <c r="I51" s="4">
        <f t="shared" si="5"/>
        <v>0.91454439930354037</v>
      </c>
      <c r="J51" s="4">
        <f>(H51/H6)</f>
        <v>6.362852724465796E-3</v>
      </c>
      <c r="K51" s="4">
        <f t="shared" si="6"/>
        <v>1.0414181093567549</v>
      </c>
      <c r="L51" s="4">
        <f t="shared" si="7"/>
        <v>-0.20811951768494363</v>
      </c>
    </row>
    <row r="52" spans="1:12" s="13" customFormat="1" ht="21" customHeight="1">
      <c r="A52" s="1" t="s">
        <v>94</v>
      </c>
      <c r="B52" s="2" t="s">
        <v>95</v>
      </c>
      <c r="C52" s="3">
        <v>2455.2399999999998</v>
      </c>
      <c r="D52" s="3">
        <v>2281.73</v>
      </c>
      <c r="E52" s="4">
        <f t="shared" si="4"/>
        <v>0.92933073752464124</v>
      </c>
      <c r="F52" s="4">
        <f>(D52/D6)</f>
        <v>4.2671686338484937E-3</v>
      </c>
      <c r="G52" s="3">
        <v>3908.53</v>
      </c>
      <c r="H52" s="3">
        <v>2849.39</v>
      </c>
      <c r="I52" s="4">
        <f t="shared" si="5"/>
        <v>0.72901832658313992</v>
      </c>
      <c r="J52" s="4">
        <f>(H52/H6)</f>
        <v>5.752858596666242E-3</v>
      </c>
      <c r="K52" s="4">
        <f t="shared" si="6"/>
        <v>0.80077841222156321</v>
      </c>
      <c r="L52" s="4">
        <f t="shared" si="7"/>
        <v>0.20031241094150132</v>
      </c>
    </row>
    <row r="53" spans="1:12" s="13" customFormat="1" ht="21" customHeight="1">
      <c r="A53" s="1" t="s">
        <v>96</v>
      </c>
      <c r="B53" s="2" t="s">
        <v>97</v>
      </c>
      <c r="C53" s="3">
        <v>11601.32</v>
      </c>
      <c r="D53" s="3">
        <v>6884.18</v>
      </c>
      <c r="E53" s="4">
        <f t="shared" si="4"/>
        <v>0.59339626870045825</v>
      </c>
      <c r="F53" s="4">
        <f>(D53/D6)</f>
        <v>1.2874422900942321E-2</v>
      </c>
      <c r="G53" s="3">
        <v>11755.63</v>
      </c>
      <c r="H53" s="3">
        <v>8763.44</v>
      </c>
      <c r="I53" s="4">
        <f t="shared" si="5"/>
        <v>0.74546749089585174</v>
      </c>
      <c r="J53" s="4">
        <f>(H53/H6)</f>
        <v>1.7693201401131054E-2</v>
      </c>
      <c r="K53" s="4">
        <f t="shared" si="6"/>
        <v>0.7855568133061902</v>
      </c>
      <c r="L53" s="14">
        <f t="shared" si="7"/>
        <v>-0.15207122219539349</v>
      </c>
    </row>
    <row r="54" spans="1:12" s="13" customFormat="1" ht="21" customHeight="1">
      <c r="A54" s="1" t="s">
        <v>98</v>
      </c>
      <c r="B54" s="2" t="s">
        <v>99</v>
      </c>
      <c r="C54" s="3">
        <v>590.77</v>
      </c>
      <c r="D54" s="3">
        <v>503.18</v>
      </c>
      <c r="E54" s="4">
        <f t="shared" si="4"/>
        <v>0.85173587013558583</v>
      </c>
      <c r="F54" s="4">
        <f>(D54/D6)</f>
        <v>9.4102015276999683E-4</v>
      </c>
      <c r="G54" s="3">
        <v>566.30999999999995</v>
      </c>
      <c r="H54" s="3">
        <v>489.07</v>
      </c>
      <c r="I54" s="4">
        <f t="shared" si="5"/>
        <v>0.86360827108827332</v>
      </c>
      <c r="J54" s="4">
        <f>(H54/H6)</f>
        <v>9.8742206362469119E-4</v>
      </c>
      <c r="K54" s="4">
        <f t="shared" si="6"/>
        <v>1.0288506757723843</v>
      </c>
      <c r="L54" s="14">
        <f t="shared" si="7"/>
        <v>-1.187240095268749E-2</v>
      </c>
    </row>
    <row r="55" spans="1:12" s="13" customFormat="1" ht="21" customHeight="1">
      <c r="A55" s="5" t="s">
        <v>100</v>
      </c>
      <c r="B55" s="6" t="s">
        <v>101</v>
      </c>
      <c r="C55" s="7">
        <f>SUM(C56:C56)</f>
        <v>2999.49</v>
      </c>
      <c r="D55" s="7">
        <f>SUM(D56:D56)</f>
        <v>2838.56</v>
      </c>
      <c r="E55" s="8">
        <f t="shared" si="4"/>
        <v>0.94634754574944413</v>
      </c>
      <c r="F55" s="8">
        <f>(D55/D6)</f>
        <v>5.3085221289534603E-3</v>
      </c>
      <c r="G55" s="7">
        <f>SUM(G56:G56)</f>
        <v>4715.26</v>
      </c>
      <c r="H55" s="7">
        <f>SUM(H56:H56)</f>
        <v>4452.46</v>
      </c>
      <c r="I55" s="8">
        <f t="shared" si="5"/>
        <v>0.9442660638013598</v>
      </c>
      <c r="J55" s="8">
        <f>(H55/H6)</f>
        <v>8.9894232756177906E-3</v>
      </c>
      <c r="K55" s="8">
        <f t="shared" si="6"/>
        <v>0.63752622145959759</v>
      </c>
      <c r="L55" s="15">
        <f t="shared" si="7"/>
        <v>2.0814819480843294E-3</v>
      </c>
    </row>
    <row r="56" spans="1:12" s="13" customFormat="1" ht="21" customHeight="1">
      <c r="A56" s="1" t="s">
        <v>102</v>
      </c>
      <c r="B56" s="2" t="s">
        <v>103</v>
      </c>
      <c r="C56" s="3">
        <v>2999.49</v>
      </c>
      <c r="D56" s="3">
        <v>2838.56</v>
      </c>
      <c r="E56" s="4">
        <f t="shared" si="4"/>
        <v>0.94634754574944413</v>
      </c>
      <c r="F56" s="4">
        <f>(D56/D6)</f>
        <v>5.3085221289534603E-3</v>
      </c>
      <c r="G56" s="3">
        <v>4715.26</v>
      </c>
      <c r="H56" s="3">
        <v>4452.46</v>
      </c>
      <c r="I56" s="4">
        <f t="shared" si="5"/>
        <v>0.9442660638013598</v>
      </c>
      <c r="J56" s="4">
        <f>(H56/H6)</f>
        <v>8.9894232756177906E-3</v>
      </c>
      <c r="K56" s="4">
        <f t="shared" si="6"/>
        <v>0.63752622145959759</v>
      </c>
      <c r="L56" s="4">
        <f t="shared" si="7"/>
        <v>2.0814819480843294E-3</v>
      </c>
    </row>
    <row r="57" spans="1:12" s="13" customFormat="1" ht="21" customHeight="1">
      <c r="A57" s="5" t="s">
        <v>104</v>
      </c>
      <c r="B57" s="6" t="s">
        <v>105</v>
      </c>
      <c r="C57" s="7">
        <f>SUM(C58:C58)</f>
        <v>1969.66</v>
      </c>
      <c r="D57" s="7">
        <f>SUM(D58:D58)</f>
        <v>1809.76</v>
      </c>
      <c r="E57" s="8">
        <f t="shared" si="4"/>
        <v>0.91881847628524715</v>
      </c>
      <c r="F57" s="8">
        <f>(D57/D6)</f>
        <v>3.3845157432271342E-3</v>
      </c>
      <c r="G57" s="7">
        <f>SUM(G58:G58)</f>
        <v>1735.13</v>
      </c>
      <c r="H57" s="7">
        <f>SUM(H58:H58)</f>
        <v>1518.23</v>
      </c>
      <c r="I57" s="8">
        <f t="shared" si="5"/>
        <v>0.87499495715018472</v>
      </c>
      <c r="J57" s="8">
        <f>(H57/H6)</f>
        <v>3.0652744998812338E-3</v>
      </c>
      <c r="K57" s="8">
        <f t="shared" si="6"/>
        <v>1.192019654466056</v>
      </c>
      <c r="L57" s="15">
        <f t="shared" si="7"/>
        <v>4.3823519135062439E-2</v>
      </c>
    </row>
    <row r="58" spans="1:12" s="13" customFormat="1" ht="21" customHeight="1">
      <c r="A58" s="1" t="s">
        <v>106</v>
      </c>
      <c r="B58" s="2" t="s">
        <v>107</v>
      </c>
      <c r="C58" s="3">
        <v>1969.66</v>
      </c>
      <c r="D58" s="3">
        <v>1809.76</v>
      </c>
      <c r="E58" s="4">
        <f t="shared" si="4"/>
        <v>0.91881847628524715</v>
      </c>
      <c r="F58" s="4">
        <f>(D58/D6)</f>
        <v>3.3845157432271342E-3</v>
      </c>
      <c r="G58" s="3">
        <v>1735.13</v>
      </c>
      <c r="H58" s="3">
        <v>1518.23</v>
      </c>
      <c r="I58" s="4">
        <f t="shared" si="5"/>
        <v>0.87499495715018472</v>
      </c>
      <c r="J58" s="4">
        <f>(H58/H6)</f>
        <v>3.0652744998812338E-3</v>
      </c>
      <c r="K58" s="4">
        <f t="shared" si="6"/>
        <v>1.192019654466056</v>
      </c>
      <c r="L58" s="4">
        <f t="shared" si="7"/>
        <v>4.3823519135062439E-2</v>
      </c>
    </row>
    <row r="59" spans="1:12" s="13" customFormat="1" ht="41.1" customHeight="1">
      <c r="A59" s="5" t="s">
        <v>108</v>
      </c>
      <c r="B59" s="6" t="s">
        <v>109</v>
      </c>
      <c r="C59" s="7">
        <f>SUM(C60:C60)</f>
        <v>23.4</v>
      </c>
      <c r="D59" s="7">
        <f>SUM(D60:D60)</f>
        <v>16.47</v>
      </c>
      <c r="E59" s="8">
        <f t="shared" si="4"/>
        <v>0.70384615384615379</v>
      </c>
      <c r="F59" s="8">
        <f>(D59/D6)</f>
        <v>3.0801307516439137E-5</v>
      </c>
      <c r="G59" s="7">
        <f>SUM(G60:G60)</f>
        <v>26</v>
      </c>
      <c r="H59" s="7">
        <f>SUM(H60:H60)</f>
        <v>16.57</v>
      </c>
      <c r="I59" s="8">
        <f t="shared" si="5"/>
        <v>0.63730769230769235</v>
      </c>
      <c r="J59" s="8">
        <f>(H59/H6)</f>
        <v>3.3454482168730719E-5</v>
      </c>
      <c r="K59" s="8">
        <f t="shared" si="6"/>
        <v>0.99396499698249841</v>
      </c>
      <c r="L59" s="8">
        <f t="shared" si="7"/>
        <v>6.6538461538461435E-2</v>
      </c>
    </row>
    <row r="60" spans="1:12" s="13" customFormat="1" ht="21" customHeight="1">
      <c r="A60" s="1" t="s">
        <v>110</v>
      </c>
      <c r="B60" s="2" t="s">
        <v>111</v>
      </c>
      <c r="C60" s="3">
        <v>23.4</v>
      </c>
      <c r="D60" s="3">
        <v>16.47</v>
      </c>
      <c r="E60" s="4">
        <f t="shared" si="4"/>
        <v>0.70384615384615379</v>
      </c>
      <c r="F60" s="4">
        <f>(D60/D6)</f>
        <v>3.0801307516439137E-5</v>
      </c>
      <c r="G60" s="3">
        <v>26</v>
      </c>
      <c r="H60" s="3">
        <v>16.57</v>
      </c>
      <c r="I60" s="4">
        <f t="shared" si="5"/>
        <v>0.63730769230769235</v>
      </c>
      <c r="J60" s="4">
        <f>(H60/H6)</f>
        <v>3.3454482168730719E-5</v>
      </c>
      <c r="K60" s="4">
        <f t="shared" si="6"/>
        <v>0.99396499698249841</v>
      </c>
      <c r="L60" s="4">
        <f t="shared" si="7"/>
        <v>6.6538461538461435E-2</v>
      </c>
    </row>
    <row r="61" spans="1:12" s="13" customFormat="1" ht="60.95" customHeight="1">
      <c r="A61" s="5" t="s">
        <v>112</v>
      </c>
      <c r="B61" s="6" t="s">
        <v>113</v>
      </c>
      <c r="C61" s="7"/>
      <c r="D61" s="7"/>
      <c r="E61" s="8"/>
      <c r="F61" s="8"/>
      <c r="G61" s="7"/>
      <c r="H61" s="7"/>
      <c r="I61" s="8"/>
      <c r="J61" s="8"/>
      <c r="K61" s="8"/>
      <c r="L61" s="8"/>
    </row>
    <row r="62" spans="1:12" s="13" customFormat="1" ht="41.1" customHeight="1">
      <c r="A62" s="1" t="s">
        <v>114</v>
      </c>
      <c r="B62" s="2" t="s">
        <v>115</v>
      </c>
      <c r="C62" s="3"/>
      <c r="D62" s="3"/>
      <c r="E62" s="4"/>
      <c r="F62" s="4"/>
      <c r="G62" s="3"/>
      <c r="H62" s="3"/>
      <c r="I62" s="4"/>
      <c r="J62" s="4"/>
      <c r="K62" s="4"/>
      <c r="L62" s="4"/>
    </row>
    <row r="63" spans="1:12" s="13" customFormat="1" ht="21" customHeight="1">
      <c r="A63" s="1" t="s">
        <v>116</v>
      </c>
      <c r="B63" s="2" t="s">
        <v>117</v>
      </c>
      <c r="C63" s="3"/>
      <c r="D63" s="3"/>
      <c r="E63" s="4"/>
      <c r="F63" s="4"/>
      <c r="G63" s="3"/>
      <c r="H63" s="3"/>
      <c r="I63" s="4"/>
      <c r="J63" s="4"/>
      <c r="K63" s="4"/>
      <c r="L63" s="4"/>
    </row>
    <row r="64" spans="1:12" s="13" customFormat="1" ht="21" customHeight="1">
      <c r="A64" s="1" t="s">
        <v>118</v>
      </c>
      <c r="B64" s="2" t="s">
        <v>119</v>
      </c>
      <c r="C64" s="3"/>
      <c r="D64" s="3"/>
      <c r="E64" s="4"/>
      <c r="F64" s="4"/>
      <c r="G64" s="3"/>
      <c r="H64" s="3"/>
      <c r="I64" s="4"/>
      <c r="J64" s="4"/>
      <c r="K64" s="4"/>
      <c r="L64" s="4"/>
    </row>
  </sheetData>
  <mergeCells count="17">
    <mergeCell ref="K5"/>
    <mergeCell ref="A3:O3"/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2017-10-09T06:12:02Z</cp:lastPrinted>
  <dcterms:created xsi:type="dcterms:W3CDTF">2017-03-10T06:35:34Z</dcterms:created>
  <dcterms:modified xsi:type="dcterms:W3CDTF">2019-12-17T11:47:34Z</dcterms:modified>
</cp:coreProperties>
</file>