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\Desktop\совокупная оценка\"/>
    </mc:Choice>
  </mc:AlternateContent>
  <bookViews>
    <workbookView xWindow="0" yWindow="0" windowWidth="19200" windowHeight="1228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1" l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A109" i="1"/>
  <c r="S24" i="1" l="1"/>
  <c r="T24" i="1"/>
  <c r="K25" i="1"/>
  <c r="M25" i="1"/>
  <c r="O25" i="1"/>
  <c r="Q25" i="1"/>
  <c r="S25" i="1"/>
  <c r="T25" i="1"/>
  <c r="U26" i="1"/>
  <c r="W26" i="1" s="1"/>
  <c r="T27" i="1"/>
  <c r="U27" i="1"/>
  <c r="W27" i="1" s="1"/>
  <c r="T28" i="1"/>
  <c r="U28" i="1"/>
  <c r="W28" i="1" s="1"/>
  <c r="M29" i="1"/>
  <c r="Q29" i="1"/>
  <c r="S29" i="1"/>
</calcChain>
</file>

<file path=xl/comments1.xml><?xml version="1.0" encoding="utf-8"?>
<comments xmlns="http://schemas.openxmlformats.org/spreadsheetml/2006/main">
  <authors>
    <author>Светлана</author>
  </authors>
  <commentList>
    <comment ref="A20" authorId="0" shapeId="0">
      <text>
        <r>
          <rPr>
            <b/>
            <sz val="9"/>
            <color indexed="81"/>
            <rFont val="Tahoma"/>
            <charset val="1"/>
          </rPr>
          <t>Светлана:</t>
        </r>
        <r>
          <rPr>
            <sz val="9"/>
            <color indexed="81"/>
            <rFont val="Tahoma"/>
            <charset val="1"/>
          </rPr>
          <t xml:space="preserve">
соловьи</t>
        </r>
      </text>
    </comment>
    <comment ref="A21" authorId="0" shapeId="0">
      <text>
        <r>
          <rPr>
            <b/>
            <sz val="9"/>
            <color indexed="81"/>
            <rFont val="Tahoma"/>
            <charset val="1"/>
          </rPr>
          <t>Светлана:</t>
        </r>
        <r>
          <rPr>
            <sz val="9"/>
            <color indexed="81"/>
            <rFont val="Tahoma"/>
            <charset val="1"/>
          </rPr>
          <t xml:space="preserve">
цдт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Светлана:</t>
        </r>
        <r>
          <rPr>
            <sz val="9"/>
            <color indexed="81"/>
            <rFont val="Tahoma"/>
            <family val="2"/>
            <charset val="204"/>
          </rPr>
          <t xml:space="preserve">
дюсш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Светлана:</t>
        </r>
        <r>
          <rPr>
            <sz val="9"/>
            <color indexed="81"/>
            <rFont val="Tahoma"/>
            <family val="2"/>
            <charset val="204"/>
          </rPr>
          <t xml:space="preserve">
сервис</t>
        </r>
      </text>
    </comment>
    <comment ref="S29" authorId="0" shapeId="0">
      <text>
        <r>
          <rPr>
            <b/>
            <sz val="9"/>
            <color indexed="81"/>
            <rFont val="Tahoma"/>
            <charset val="1"/>
          </rPr>
          <t>Светлана:</t>
        </r>
        <r>
          <rPr>
            <sz val="9"/>
            <color indexed="81"/>
            <rFont val="Tahoma"/>
            <charset val="1"/>
          </rPr>
          <t xml:space="preserve">
3208 их нет, поставила чтобы не снижать уровень</t>
        </r>
      </text>
    </comment>
    <comment ref="A30" authorId="0" shapeId="0">
      <text>
        <r>
          <rPr>
            <b/>
            <sz val="9"/>
            <color indexed="81"/>
            <rFont val="Tahoma"/>
            <charset val="1"/>
          </rPr>
          <t>Светлана:</t>
        </r>
        <r>
          <rPr>
            <sz val="9"/>
            <color indexed="81"/>
            <rFont val="Tahoma"/>
            <charset val="1"/>
          </rPr>
          <t xml:space="preserve">
в школах </t>
        </r>
      </text>
    </comment>
  </commentList>
</comments>
</file>

<file path=xl/sharedStrings.xml><?xml version="1.0" encoding="utf-8"?>
<sst xmlns="http://schemas.openxmlformats.org/spreadsheetml/2006/main" count="392" uniqueCount="95">
  <si>
    <t xml:space="preserve">      потребность      </t>
  </si>
  <si>
    <t xml:space="preserve">         факт          </t>
  </si>
  <si>
    <t>Наименование услуги</t>
  </si>
  <si>
    <t xml:space="preserve">Единица
измерения
для оценки
объемов
услуги в
натуральном выражении
</t>
  </si>
  <si>
    <t xml:space="preserve">  В
натуральном
выражении
</t>
  </si>
  <si>
    <t xml:space="preserve">   В
стоимостном
выражении
(тыс. руб.)
</t>
  </si>
  <si>
    <t xml:space="preserve"> В
стоимостном выражении 
(тыс. руб.)
</t>
  </si>
  <si>
    <t xml:space="preserve">  В
натуральном выражении 
  </t>
  </si>
  <si>
    <t xml:space="preserve"> Оценка потребности в
оказании муниципальных
услуг на год 2019</t>
  </si>
  <si>
    <t>Хранение, формирование и обработка библиотечных фондов</t>
  </si>
  <si>
    <t>ед.</t>
  </si>
  <si>
    <t>Организация библиотечного, информационного и справочно- библиографического обслуживания
(количество документов  выданных из фондов библиотек)</t>
  </si>
  <si>
    <t>Хранение, выявление, собирание и изучение музейных предметов и музейных коллекций</t>
  </si>
  <si>
    <t>Публикация музейных предметов и музейных коллекций и осуществление просветительской и образовательной деятельности (количество посещений)</t>
  </si>
  <si>
    <t>чел.</t>
  </si>
  <si>
    <t>Организация досуга населения (количество посетителей)</t>
  </si>
  <si>
    <t>Обучение по дополнительным образовательным программам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</si>
  <si>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</si>
  <si>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библиотеки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</si>
  <si>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</si>
  <si>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</si>
  <si>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 (количество клубных формирований)</t>
  </si>
  <si>
    <t>Организация мероприятий (количество участников мероприятий)</t>
  </si>
  <si>
    <t>Библиографическая обработка документов и создание электронных каталогов</t>
  </si>
  <si>
    <t>Администрация Тоншаевского  муниципального района (Муниципальное бюджетное учреждение "Тоншаевский бизнес-инкубатор"</t>
  </si>
  <si>
    <t xml:space="preserve">   Потребность и фактические объемы оказания
муниципальных услуг в 2014 году 
</t>
  </si>
  <si>
    <t xml:space="preserve">   Потребность и фактические объемы оказания
муниципальных услуг в 2015 году </t>
  </si>
  <si>
    <t xml:space="preserve">   Потребность и фактические объемы оказания
муниципальных услуг в текущем 2016 году </t>
  </si>
  <si>
    <t xml:space="preserve">Потребность и фактические объемы оказания
муниципальных услуг в 2017  году 
</t>
  </si>
  <si>
    <t xml:space="preserve">Оценка потребности в
оказании муниципальных
услуг на плановый 2018 год
</t>
  </si>
  <si>
    <t xml:space="preserve">Оценка потребности в
оказании муниципальных
услуг на год 2020
</t>
  </si>
  <si>
    <t>Единица</t>
  </si>
  <si>
    <t>Потребность и фактические объемы оказания</t>
  </si>
  <si>
    <t>Оценка потребности в</t>
  </si>
  <si>
    <t>измерения</t>
  </si>
  <si>
    <t>муниципальных услуг в году 2014</t>
  </si>
  <si>
    <t>муниципальных услуг в году (2015)</t>
  </si>
  <si>
    <t>муниципальных услуг в текущем году (2016)</t>
  </si>
  <si>
    <t>муниципальных услуг в году (2017)</t>
  </si>
  <si>
    <t>оказании муниципальных</t>
  </si>
  <si>
    <t>для оценки</t>
  </si>
  <si>
    <t>услуг на плановый год</t>
  </si>
  <si>
    <t>услуг на год (2019)</t>
  </si>
  <si>
    <t>услуг на год (2020)</t>
  </si>
  <si>
    <t>объемов</t>
  </si>
  <si>
    <t>услуги в</t>
  </si>
  <si>
    <t>Потребность</t>
  </si>
  <si>
    <t>Факт</t>
  </si>
  <si>
    <t xml:space="preserve">Факт </t>
  </si>
  <si>
    <t>В</t>
  </si>
  <si>
    <t>В натуральном</t>
  </si>
  <si>
    <t>натуральном выражении</t>
  </si>
  <si>
    <t>стоимостном</t>
  </si>
  <si>
    <t>выражении</t>
  </si>
  <si>
    <t>натуральном</t>
  </si>
  <si>
    <t>(тыс. руб.)</t>
  </si>
  <si>
    <t xml:space="preserve">стоимостном выражении </t>
  </si>
  <si>
    <t xml:space="preserve">натуральном выражении </t>
  </si>
  <si>
    <t xml:space="preserve">выражении </t>
  </si>
  <si>
    <t>Организация предоставления государственных и муниципальных услуг в многофункциональных центрах предоставления государственных и  муниципальных услуг</t>
  </si>
  <si>
    <t>Количество услуг, единица</t>
  </si>
  <si>
    <t>Совокупная оценка потребности в предоставлении  муниципальных услуг в натуральном и стоимостном выражении  МАУ "РЕДАКЦИЯ ГАЗЕТЫ "КРАЙ РОДНОЙ"</t>
  </si>
  <si>
    <r>
      <t>Осуществление издательской деятельности</t>
    </r>
    <r>
      <rPr>
        <sz val="8"/>
        <color theme="1"/>
        <rFont val="Times New Roman"/>
        <family val="1"/>
        <charset val="204"/>
      </rPr>
      <t xml:space="preserve"> </t>
    </r>
  </si>
  <si>
    <t>ГРБС</t>
  </si>
  <si>
    <t>Отдел образования администрации Тоншаевского района</t>
  </si>
  <si>
    <t xml:space="preserve">   Потребность и фактические объемы оказания 
муниципальных услуг в 2014 году </t>
  </si>
  <si>
    <t xml:space="preserve">   Потребность и фактические объемы оказания
муниципальных услуг в текущем2016 году </t>
  </si>
  <si>
    <t xml:space="preserve">Потребность и фактические объемы оказания
муниципальных услуг в 2017 году </t>
  </si>
  <si>
    <t xml:space="preserve"> Оценка потребности в
оказании муниципальных
услуг на 2019 год 
</t>
  </si>
  <si>
    <t xml:space="preserve">Оценка потребности в
оказании муниципальных
услуг на 2020 год </t>
  </si>
  <si>
    <t>Предоставление общедоступного бесплатного дошкольного образования</t>
  </si>
  <si>
    <t>Дети</t>
  </si>
  <si>
    <t>Предоставление начального, основного, среднего общего и дополнительного образования</t>
  </si>
  <si>
    <t>Учащиеся</t>
  </si>
  <si>
    <t>Предоставление условий для полноценного отдыха и оздоровления детей</t>
  </si>
  <si>
    <t>Предоставление дополнительных образовательных программ и услуг</t>
  </si>
  <si>
    <t>Предоставление условий для удволетворения потребности детей в занятиях физической культурой и спортом</t>
  </si>
  <si>
    <t>Выполнение работ и оказание услуг муниципальным образовательным учреждениям Тоншаевского муниципального района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</si>
  <si>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</si>
  <si>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</si>
  <si>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 начального общего  образования</t>
  </si>
  <si>
    <t>Реализация основных общеобразовательных программ  основного общего  образования</t>
  </si>
  <si>
    <t>Реализация основных общеобразовательных программ  среднего общего  образования</t>
  </si>
  <si>
    <t xml:space="preserve">Реализация дополнительных общеобразовательных общеобразовательных программ </t>
  </si>
  <si>
    <t xml:space="preserve">Организация отдыха детей и молодежи </t>
  </si>
  <si>
    <t>Содержание(эксплуатация) имущества, находящегося в государственной (муниципальной) собственности</t>
  </si>
  <si>
    <r>
      <t xml:space="preserve">ГРБС </t>
    </r>
    <r>
      <rPr>
        <u/>
        <sz val="12"/>
        <color theme="1"/>
        <rFont val="Times New Roman"/>
        <family val="1"/>
        <charset val="204"/>
      </rPr>
      <t xml:space="preserve">Отдел культуры, библиотечного обслуживания и  организации досуга населения администрации Тоншаевского муниципального района </t>
    </r>
    <r>
      <rPr>
        <sz val="12"/>
        <color theme="1"/>
        <rFont val="Times New Roman"/>
        <family val="1"/>
        <charset val="204"/>
      </rPr>
      <t>Нижегородской области</t>
    </r>
  </si>
  <si>
    <t xml:space="preserve">   Потребность и фактические объемы оказания
муниципальных услуг в году 2014
</t>
  </si>
  <si>
    <t xml:space="preserve">   Потребность и фактические объемы оказания
муниципальных услуг в году 2015</t>
  </si>
  <si>
    <t xml:space="preserve">   Потребность и фактические объемы оказания
муниципальных услуг в текущем году 2016</t>
  </si>
  <si>
    <t>Потребность и фактические объемы оказания
муниципальных услуг в году 2017</t>
  </si>
  <si>
    <t xml:space="preserve">Оценка потребности в
оказании муниципальных
услуг на плановый год
2018
</t>
  </si>
  <si>
    <t>Оценка потребности в
оказании муниципальных
услуг на год 2020</t>
  </si>
  <si>
    <t>Результаты оценки потребности в предоставлении бюджетных услуг и фактически произведенных (запланированных) расходов по Тоншаевскому муниципальному району в соответствии с постановлением Тоншаевской районной администрации от 17.11.2017 №411 «Об утверждении Порядка мониторинга ( оценки) потребности в муниципальных услугах и учета результатов мониторинга ( оценки) потребности в муниципальных услугах при формировании бюджета  на 2018 год по Тоншаевскому  муниципальному  району Нижегородской области.</t>
  </si>
  <si>
    <t xml:space="preserve">                                                                                                                                          ПОТРЕБНОСТИ И ФАКТИЧЕСКИЕ ОБЪЕМЫ
                                                                                                                                     ПРЕДОСТАВЛЕНИЯ МУНИЦИПАЛЬНЫХ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</si>
</sst>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ourier New"/>
      <family val="3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1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8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2" borderId="0" xfId="0" applyFont="1" applyFill="1"/>
    <xf numFmtId="0" fontId="12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horizontal="center" wrapText="1"/>
    </xf>
    <xf numFmtId="3" fontId="13" fillId="2" borderId="4" xfId="0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3" fontId="13" fillId="2" borderId="7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3" fontId="13" fillId="2" borderId="15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/>
    <xf numFmtId="0" fontId="12" fillId="0" borderId="0" xfId="0" applyFont="1" applyAlignment="1">
      <alignment wrapText="1"/>
    </xf>
    <xf numFmtId="0" fontId="1" fillId="0" borderId="7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6;&#1074;&#1086;&#1082;&#1091;&#1087;&#1085;&#1072;&#1103;%20&#1086;&#1094;&#1077;&#1085;&#1082;&#1072;%20&#1087;&#1086;&#1090;&#1088;&#1077;&#1073;&#1085;&#1086;&#1089;&#1090;&#1080;%20&#1058;&#1041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1.Организация мероприятий по поиску и отбору проектов в сфере производства</v>
          </cell>
          <cell r="C20">
            <v>1399300</v>
          </cell>
          <cell r="E20">
            <v>1399300</v>
          </cell>
          <cell r="G20">
            <v>1543945</v>
          </cell>
          <cell r="I20">
            <v>1543945</v>
          </cell>
        </row>
        <row r="21">
          <cell r="A21" t="str">
            <v>1.1 Количество мероприятий (совещания,семинары,круглые столы, конференции и т.п.) организованных или проводимых с участием МУ "ТБИ"</v>
          </cell>
          <cell r="B21" t="str">
            <v>шт.</v>
          </cell>
          <cell r="D21">
            <v>12</v>
          </cell>
          <cell r="F21">
            <v>12</v>
          </cell>
          <cell r="H21">
            <v>12</v>
          </cell>
          <cell r="J21">
            <v>12</v>
          </cell>
        </row>
        <row r="22">
          <cell r="A22" t="str">
            <v>1.2.Количество студентов, проходящих практику в МУ "ТБИ"и в компаниях-резидентах</v>
          </cell>
          <cell r="B22" t="str">
            <v>чел.</v>
          </cell>
          <cell r="D22">
            <v>4</v>
          </cell>
          <cell r="F22">
            <v>4</v>
          </cell>
          <cell r="H22">
            <v>4</v>
          </cell>
          <cell r="J22">
            <v>4</v>
          </cell>
        </row>
        <row r="23">
          <cell r="A23" t="str">
            <v xml:space="preserve">1.3.Количество заседаний комиссий по отбору проектов-претендентов на размещение в МУ "ТБИ" и другим видам государственной поддержки    </v>
          </cell>
          <cell r="B23" t="str">
            <v>шт.</v>
          </cell>
          <cell r="D23">
            <v>4</v>
          </cell>
          <cell r="F23">
            <v>4</v>
          </cell>
          <cell r="H23">
            <v>4</v>
          </cell>
          <cell r="J23">
            <v>4</v>
          </cell>
        </row>
        <row r="24">
          <cell r="A24" t="str">
            <v>1.4.Количество принятых решений по ведению Реестра производственных малых и средних предприятий Тоншаевского района</v>
          </cell>
          <cell r="B24" t="str">
            <v>шт.</v>
          </cell>
          <cell r="D24">
            <v>4</v>
          </cell>
          <cell r="F24">
            <v>4</v>
          </cell>
          <cell r="H24">
            <v>4</v>
          </cell>
          <cell r="J24">
            <v>4</v>
          </cell>
        </row>
        <row r="25">
          <cell r="A25" t="str">
            <v>1.5. Количество информационных сообщений по вопросам действующего законодательства, программ, возможностей для развития предпринимательства и т.д. направленных субъектам малого предпринимательства Тоншаевского района, в том числе компаниям-резидентам</v>
          </cell>
          <cell r="B25" t="str">
            <v>шт.</v>
          </cell>
          <cell r="D25">
            <v>12</v>
          </cell>
          <cell r="F25">
            <v>12</v>
          </cell>
          <cell r="H25">
            <v>12</v>
          </cell>
          <cell r="J25">
            <v>12</v>
          </cell>
        </row>
        <row r="26">
          <cell r="A26" t="str">
            <v>2.Создание благоприятной среды для развития субъектов малого предпринимательства в сфере производства-резидентов  МУ «ТБИ»</v>
          </cell>
          <cell r="C26">
            <v>1399300</v>
          </cell>
          <cell r="E26">
            <v>1399300</v>
          </cell>
          <cell r="G26">
            <v>1543945</v>
          </cell>
          <cell r="I26">
            <v>1543945</v>
          </cell>
        </row>
        <row r="27">
          <cell r="A27" t="str">
            <v xml:space="preserve">2.1.  Количество сформированных плановых и внеплановых рекомендаций компаниям-резидентам     </v>
          </cell>
          <cell r="B27" t="str">
            <v>шт.</v>
          </cell>
          <cell r="D27">
            <v>12</v>
          </cell>
          <cell r="F27">
            <v>12</v>
          </cell>
          <cell r="H27">
            <v>12</v>
          </cell>
          <cell r="J27">
            <v>12</v>
          </cell>
        </row>
        <row r="28">
          <cell r="A28" t="str">
            <v xml:space="preserve">2.2.Количество обеспеченных рабочих мест для компаний-резидентов МУ "ТБИ"   </v>
          </cell>
          <cell r="B28" t="str">
            <v xml:space="preserve">мест </v>
          </cell>
          <cell r="D28">
            <v>60</v>
          </cell>
          <cell r="F28">
            <v>60</v>
          </cell>
          <cell r="H28">
            <v>40</v>
          </cell>
          <cell r="J28">
            <v>40</v>
          </cell>
        </row>
        <row r="29">
          <cell r="A29" t="str">
            <v>2.3.Количество мероприятий для компаний- резидентов организованных МУ "ТБИ" (совещания,семинары,круглые столы,тематические конференции и т.д.)</v>
          </cell>
          <cell r="B29" t="str">
            <v xml:space="preserve">шт. </v>
          </cell>
          <cell r="D29">
            <v>24</v>
          </cell>
          <cell r="F29">
            <v>24</v>
          </cell>
          <cell r="H29">
            <v>12</v>
          </cell>
          <cell r="J29">
            <v>12</v>
          </cell>
        </row>
        <row r="30">
          <cell r="A30" t="str">
            <v xml:space="preserve">2.4.Количество презентаций компаний-резидентов, организованных МУ "ТБИ" с целью содействия продвижению, поиска персонала, финансирования и т.д. </v>
          </cell>
          <cell r="B30" t="str">
            <v xml:space="preserve">шт. </v>
          </cell>
          <cell r="D30">
            <v>4</v>
          </cell>
          <cell r="F30">
            <v>4</v>
          </cell>
          <cell r="H30">
            <v>2</v>
          </cell>
          <cell r="J30">
            <v>2</v>
          </cell>
        </row>
        <row r="31">
          <cell r="A31" t="str">
            <v>2.5.Количество выставочных экспозиций компаний-резидентов, подготовленных с помощью МУ "ТБИ"</v>
          </cell>
          <cell r="B31" t="str">
            <v>шт.</v>
          </cell>
          <cell r="D31">
            <v>4</v>
          </cell>
          <cell r="F31">
            <v>4</v>
          </cell>
          <cell r="H31">
            <v>2</v>
          </cell>
          <cell r="J31">
            <v>2</v>
          </cell>
        </row>
        <row r="32">
          <cell r="A32" t="str">
            <v>2.6.Организация техобслуживания помещений, эксплуатируемых компаниями-резидентами</v>
          </cell>
          <cell r="B32" t="str">
            <v>шт.</v>
          </cell>
          <cell r="D32">
            <v>1200</v>
          </cell>
          <cell r="F32">
            <v>1200</v>
          </cell>
          <cell r="H32">
            <v>600</v>
          </cell>
          <cell r="J32">
            <v>600</v>
          </cell>
        </row>
        <row r="33">
          <cell r="A33" t="str">
            <v>2.7. Площади помещений МУ «ТБИ» сдаваемая в аренду компаниями-резидентами</v>
          </cell>
          <cell r="B33" t="str">
            <v>кв. метр</v>
          </cell>
          <cell r="D33">
            <v>1200</v>
          </cell>
          <cell r="F33">
            <v>1200</v>
          </cell>
          <cell r="H33">
            <v>600</v>
          </cell>
          <cell r="J33">
            <v>600</v>
          </cell>
        </row>
        <row r="34">
          <cell r="A34" t="str">
            <v>3.Создание благоприятной среды развития  малого предпринимательства в Тоншаевском районе Нижегородской области</v>
          </cell>
          <cell r="C34">
            <v>1399300</v>
          </cell>
          <cell r="E34">
            <v>1399300</v>
          </cell>
          <cell r="G34">
            <v>1543945.6</v>
          </cell>
          <cell r="I34">
            <v>1543945.6</v>
          </cell>
        </row>
        <row r="35">
          <cell r="A35" t="str">
            <v>3.1.Количество совещаний организаций инфраструктуры</v>
          </cell>
          <cell r="B35" t="str">
            <v>единиц</v>
          </cell>
          <cell r="D35">
            <v>12</v>
          </cell>
          <cell r="F35">
            <v>12</v>
          </cell>
          <cell r="H35">
            <v>12</v>
          </cell>
          <cell r="J35">
            <v>12</v>
          </cell>
        </row>
        <row r="36">
          <cell r="A36" t="str">
            <v>3.2. Количество заседаний органов управления организаций инфраструктуры с участием представителей бизнес-инкубатора</v>
          </cell>
          <cell r="B36" t="str">
            <v>единиц</v>
          </cell>
          <cell r="D36">
            <v>4</v>
          </cell>
          <cell r="F36">
            <v>4</v>
          </cell>
          <cell r="H36">
            <v>4</v>
          </cell>
          <cell r="J36">
            <v>4</v>
          </cell>
        </row>
        <row r="37">
          <cell r="A37" t="str">
            <v>3.3.Количество информационных сообщений по вопросам действующего законодательства, программ, возможностей для развития предпринимательства и т.д. направленных в организации инфраструктуры</v>
          </cell>
          <cell r="B37" t="str">
            <v>единиц</v>
          </cell>
          <cell r="D37">
            <v>12</v>
          </cell>
          <cell r="F37">
            <v>12</v>
          </cell>
          <cell r="H37">
            <v>12</v>
          </cell>
          <cell r="J37">
            <v>12</v>
          </cell>
        </row>
        <row r="38">
          <cell r="A38" t="str">
            <v>3.4.Количество консультаций оказанных организациям инфраструктуры, сотрудникам администраций муниципальных районов.</v>
          </cell>
          <cell r="B38" t="str">
            <v>единиц</v>
          </cell>
          <cell r="D38">
            <v>48</v>
          </cell>
          <cell r="F38">
            <v>48</v>
          </cell>
          <cell r="H38">
            <v>48</v>
          </cell>
          <cell r="J38">
            <v>48</v>
          </cell>
        </row>
        <row r="39">
          <cell r="A39" t="str">
            <v>3.5.Количество публикаций в СМИ и сети Интернет о деятельности бизнес-инкубатора, компаний-резидентов, реализуемых программах и мероприятиях, возможностях для развития бизнеса и т.п.</v>
          </cell>
          <cell r="B39" t="str">
            <v>единиц</v>
          </cell>
          <cell r="D39">
            <v>4</v>
          </cell>
          <cell r="F39">
            <v>4</v>
          </cell>
          <cell r="H39">
            <v>4</v>
          </cell>
          <cell r="J39">
            <v>4</v>
          </cell>
        </row>
        <row r="40">
          <cell r="A40" t="str">
            <v>3.6.Количество консультаций оказанных СМП Тоншаевского района.</v>
          </cell>
          <cell r="B40" t="str">
            <v>единиц</v>
          </cell>
          <cell r="D40">
            <v>72</v>
          </cell>
          <cell r="F40">
            <v>72</v>
          </cell>
          <cell r="H40">
            <v>72</v>
          </cell>
          <cell r="J40">
            <v>72</v>
          </cell>
        </row>
        <row r="41">
          <cell r="A41" t="str">
            <v>3.7. Количество выездных мероприятий (в т.ч.контрольных посещений) МУ "ТБИ" в организации инфраструктуры.</v>
          </cell>
          <cell r="B41" t="str">
            <v>единиц</v>
          </cell>
          <cell r="D41">
            <v>4</v>
          </cell>
          <cell r="F41">
            <v>4</v>
          </cell>
          <cell r="H41">
            <v>4</v>
          </cell>
          <cell r="J41">
            <v>4</v>
          </cell>
        </row>
        <row r="42">
          <cell r="A42" t="str">
            <v xml:space="preserve">4.Предоставление консультационной и информационной поддержки субъектам малого и среднего предпринимательства.
</v>
          </cell>
          <cell r="K42">
            <v>1709650</v>
          </cell>
          <cell r="M42">
            <v>1709650</v>
          </cell>
        </row>
        <row r="43">
          <cell r="A43" t="str">
            <v>4.1.Количество мероприятий (совещания, семинар, круглые столы, и т.п.) организованных или проводимых с участием МУ «ТБИ</v>
          </cell>
          <cell r="B43" t="str">
            <v>единиц</v>
          </cell>
          <cell r="L43">
            <v>8</v>
          </cell>
          <cell r="N43">
            <v>8</v>
          </cell>
        </row>
        <row r="44">
          <cell r="A44" t="str">
            <v>4.2.Количество субъектов МСП, воспользовавшихся услугами МУ «ТБИ»</v>
          </cell>
          <cell r="B44" t="str">
            <v>единиц</v>
          </cell>
          <cell r="L44">
            <v>28</v>
          </cell>
          <cell r="N44">
            <v>28</v>
          </cell>
        </row>
        <row r="45">
          <cell r="A45" t="str">
            <v>4.3.Количество услуг, оказанных субъектам МСП в МУ «ТБИ»</v>
          </cell>
          <cell r="B45" t="str">
            <v>единиц</v>
          </cell>
          <cell r="L45">
            <v>75</v>
          </cell>
          <cell r="N45">
            <v>75</v>
          </cell>
        </row>
        <row r="46">
          <cell r="A46" t="str">
            <v>4.4.Количество информационных сообщений по вопросам действующего законодательства, программ и возможностей для развития предпринимательства и т.д. направленных субъектам малого предпринимательства Тоншаевского района, в том числе компаниям-резидентам</v>
          </cell>
          <cell r="B46" t="str">
            <v>единиц</v>
          </cell>
          <cell r="L46">
            <v>8</v>
          </cell>
          <cell r="N46">
            <v>8</v>
          </cell>
        </row>
        <row r="47">
          <cell r="A47" t="str">
            <v>4.5.Количество организаций инфраструктуры поддержки малого и среднего предпринимательства, с которым  МУ «ТБИ» заключены договора (соглашения) о сотрудничестве и которым оказывается организационная, материальная и финансовая поддержка по обеспечению их уставной деятельности  (в т.ч. по организации ведения бухгалтерского учета, налоговой  отчетности и т.д.)</v>
          </cell>
          <cell r="B47" t="str">
            <v xml:space="preserve">единиц </v>
          </cell>
          <cell r="L47">
            <v>2</v>
          </cell>
          <cell r="N47">
            <v>2</v>
          </cell>
        </row>
        <row r="48">
          <cell r="A48" t="str">
            <v>5.Предоставление муниципального имущества в аренду или безвозмездное пользование (кроме земли)</v>
          </cell>
          <cell r="K48">
            <v>1709650</v>
          </cell>
          <cell r="M48">
            <v>1709650</v>
          </cell>
        </row>
        <row r="49">
          <cell r="A49" t="str">
            <v>5.1. Количество заключенных договоров аренды</v>
          </cell>
          <cell r="B49" t="str">
            <v>единиц</v>
          </cell>
          <cell r="L49">
            <v>2</v>
          </cell>
          <cell r="N49">
            <v>2</v>
          </cell>
        </row>
        <row r="50">
          <cell r="A50" t="str">
            <v>5.2.Количество сформированных плановых и внеплановых рекомендаций компаниям-резидентам</v>
          </cell>
          <cell r="B50" t="str">
            <v>единиц</v>
          </cell>
          <cell r="L50">
            <v>8</v>
          </cell>
          <cell r="N50">
            <v>8</v>
          </cell>
        </row>
        <row r="51">
          <cell r="A51" t="str">
            <v>5.3. Количество субъектов МСП –резидентов, размещенных в МУ «ТБИ»</v>
          </cell>
          <cell r="B51" t="str">
            <v>единиц</v>
          </cell>
          <cell r="L51">
            <v>5</v>
          </cell>
          <cell r="N51">
            <v>5</v>
          </cell>
        </row>
        <row r="52">
          <cell r="A52" t="str">
            <v>5.4.Организация технического содержания помещений занимаемых (арендуемых) компаниями – резидентами МУ «ТБИ»</v>
          </cell>
          <cell r="B52" t="str">
            <v>квадратный метр</v>
          </cell>
          <cell r="L52">
            <v>600</v>
          </cell>
          <cell r="N52">
            <v>600</v>
          </cell>
        </row>
        <row r="53">
          <cell r="A53" t="str">
            <v>5.5.Количество заседаний комиссий по отбору проектов –претендентов на размещение в МУ «ТБИ» и другим видам муниципальной  поддержки</v>
          </cell>
          <cell r="B53" t="str">
            <v>единиц</v>
          </cell>
          <cell r="L53">
            <v>2</v>
          </cell>
          <cell r="N53">
            <v>2</v>
          </cell>
        </row>
        <row r="54">
          <cell r="A54" t="str">
            <v>5.6.Степень заполнения площадей МУ «ТБИ», предназначенных для размещения (аренды) резидентов-субъектов МСП</v>
          </cell>
          <cell r="B54" t="str">
            <v xml:space="preserve">процент </v>
          </cell>
          <cell r="L54">
            <v>75</v>
          </cell>
          <cell r="N54">
            <v>75</v>
          </cell>
        </row>
        <row r="55">
          <cell r="A55" t="str">
            <v xml:space="preserve">6.Предоставление консультационной и информационной поддержки субъектам малого и среднего предпринимательства.
</v>
          </cell>
        </row>
        <row r="56">
          <cell r="A56" t="str">
            <v>6.1.Осуществление комплекса мероприятий по управлению проектами (проведение отбора проектов   планирование, организация выполнения работ по проекту   обеспечение контроля выполнения работ по проекту)</v>
          </cell>
          <cell r="B56" t="str">
            <v>единиц</v>
          </cell>
          <cell r="O56">
            <v>1328300</v>
          </cell>
          <cell r="P56">
            <v>6</v>
          </cell>
          <cell r="Q56">
            <v>1328300</v>
          </cell>
          <cell r="R56">
            <v>6</v>
          </cell>
          <cell r="S56">
            <v>1544833</v>
          </cell>
          <cell r="T56">
            <v>6</v>
          </cell>
          <cell r="U56">
            <v>1598100</v>
          </cell>
          <cell r="V56">
            <v>6</v>
          </cell>
          <cell r="W56">
            <v>1636600</v>
          </cell>
          <cell r="X56">
            <v>6</v>
          </cell>
        </row>
        <row r="57">
          <cell r="A57" t="str">
            <v xml:space="preserve">6.2.Консультирование </v>
          </cell>
          <cell r="B57" t="str">
            <v>единиц</v>
          </cell>
          <cell r="O57">
            <v>1328300</v>
          </cell>
          <cell r="P57">
            <v>75</v>
          </cell>
          <cell r="Q57">
            <v>1328300</v>
          </cell>
          <cell r="R57">
            <v>75</v>
          </cell>
          <cell r="S57">
            <v>1544833</v>
          </cell>
          <cell r="T57">
            <v>75</v>
          </cell>
          <cell r="U57">
            <v>1598100</v>
          </cell>
          <cell r="V57">
            <v>75</v>
          </cell>
          <cell r="W57">
            <v>1636600</v>
          </cell>
          <cell r="X57">
            <v>75</v>
          </cell>
        </row>
        <row r="58">
          <cell r="A58" t="str">
            <v>6.3.Оказание услуг по разработке бизнес-планов, концепций, технико-экономических обоснований, инвестиционных проектов, реализуемых на территории субъекта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1"/>
  <sheetViews>
    <sheetView tabSelected="1" topLeftCell="A130" zoomScale="80" zoomScaleNormal="80" zoomScaleSheetLayoutView="100" workbookViewId="0">
      <selection activeCell="A5" sqref="A5"/>
    </sheetView>
  </sheetViews>
  <sheetFormatPr defaultRowHeight="15" x14ac:dyDescent="0.25"/>
  <cols>
    <col min="1" max="1" width="34.5703125" customWidth="1"/>
    <col min="2" max="2" width="10.7109375" customWidth="1"/>
    <col min="3" max="3" width="11.85546875" customWidth="1"/>
    <col min="4" max="4" width="9.7109375" customWidth="1"/>
    <col min="5" max="5" width="10.5703125" customWidth="1"/>
    <col min="6" max="6" width="10" customWidth="1"/>
    <col min="7" max="7" width="10.5703125" customWidth="1"/>
    <col min="8" max="8" width="9.7109375" customWidth="1"/>
    <col min="9" max="9" width="11.28515625" customWidth="1"/>
    <col min="10" max="10" width="9.7109375" customWidth="1"/>
    <col min="11" max="11" width="9.140625" customWidth="1"/>
    <col min="12" max="12" width="8.7109375" customWidth="1"/>
    <col min="13" max="13" width="9.140625" customWidth="1"/>
    <col min="14" max="14" width="10.28515625" customWidth="1"/>
    <col min="15" max="15" width="9.140625" customWidth="1"/>
    <col min="16" max="16" width="10.42578125" customWidth="1"/>
    <col min="17" max="17" width="9.140625" customWidth="1"/>
    <col min="18" max="18" width="10.28515625" customWidth="1"/>
    <col min="19" max="19" width="9.140625" customWidth="1"/>
    <col min="20" max="20" width="10.28515625" customWidth="1"/>
    <col min="21" max="21" width="9.140625" customWidth="1"/>
    <col min="22" max="22" width="10.42578125" customWidth="1"/>
    <col min="23" max="23" width="9.140625" customWidth="1"/>
    <col min="24" max="24" width="9.7109375" customWidth="1"/>
    <col min="25" max="25" width="9.140625" customWidth="1"/>
  </cols>
  <sheetData>
    <row r="1" spans="1:24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57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49" customFormat="1" ht="57" customHeight="1" x14ac:dyDescent="0.3">
      <c r="A4" s="49" t="s">
        <v>94</v>
      </c>
    </row>
    <row r="5" spans="1:24" s="39" customFormat="1" ht="16.5" customHeight="1" x14ac:dyDescent="0.25">
      <c r="A5" s="37"/>
      <c r="B5" s="37"/>
      <c r="C5" s="38" t="s">
        <v>63</v>
      </c>
      <c r="D5" s="104" t="s">
        <v>64</v>
      </c>
      <c r="E5" s="104"/>
      <c r="F5" s="104"/>
      <c r="G5" s="104"/>
      <c r="H5" s="104"/>
      <c r="I5" s="104"/>
      <c r="J5" s="104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23" customFormat="1" ht="8.25" customHeight="1" thickBot="1" x14ac:dyDescent="0.35">
      <c r="A6" s="24"/>
      <c r="B6" s="24"/>
      <c r="C6" s="24"/>
      <c r="D6" s="24"/>
      <c r="E6" s="24"/>
      <c r="F6" s="24"/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3" customFormat="1" ht="7.5" customHeight="1" x14ac:dyDescent="0.3">
      <c r="A7" s="50" t="s">
        <v>2</v>
      </c>
      <c r="B7" s="50" t="s">
        <v>3</v>
      </c>
      <c r="C7" s="53" t="s">
        <v>65</v>
      </c>
      <c r="D7" s="54"/>
      <c r="E7" s="54"/>
      <c r="F7" s="55"/>
      <c r="G7" s="53" t="s">
        <v>26</v>
      </c>
      <c r="H7" s="54"/>
      <c r="I7" s="54"/>
      <c r="J7" s="55"/>
      <c r="K7" s="53" t="s">
        <v>66</v>
      </c>
      <c r="L7" s="54"/>
      <c r="M7" s="54"/>
      <c r="N7" s="55"/>
      <c r="O7" s="53" t="s">
        <v>67</v>
      </c>
      <c r="P7" s="54"/>
      <c r="Q7" s="54"/>
      <c r="R7" s="55"/>
      <c r="S7" s="53" t="s">
        <v>29</v>
      </c>
      <c r="T7" s="55"/>
      <c r="U7" s="53" t="s">
        <v>68</v>
      </c>
      <c r="V7" s="55"/>
      <c r="W7" s="53" t="s">
        <v>69</v>
      </c>
      <c r="X7" s="55"/>
    </row>
    <row r="8" spans="1:24" s="23" customFormat="1" ht="18" customHeight="1" x14ac:dyDescent="0.3">
      <c r="A8" s="51"/>
      <c r="B8" s="51"/>
      <c r="C8" s="56"/>
      <c r="D8" s="57"/>
      <c r="E8" s="57"/>
      <c r="F8" s="58"/>
      <c r="G8" s="56"/>
      <c r="H8" s="57"/>
      <c r="I8" s="57"/>
      <c r="J8" s="58"/>
      <c r="K8" s="56"/>
      <c r="L8" s="57"/>
      <c r="M8" s="57"/>
      <c r="N8" s="58"/>
      <c r="O8" s="56"/>
      <c r="P8" s="57"/>
      <c r="Q8" s="57"/>
      <c r="R8" s="58"/>
      <c r="S8" s="56"/>
      <c r="T8" s="58"/>
      <c r="U8" s="56"/>
      <c r="V8" s="58"/>
      <c r="W8" s="56"/>
      <c r="X8" s="58"/>
    </row>
    <row r="9" spans="1:24" s="23" customFormat="1" ht="19.5" customHeight="1" x14ac:dyDescent="0.3">
      <c r="A9" s="51"/>
      <c r="B9" s="51"/>
      <c r="C9" s="56"/>
      <c r="D9" s="57"/>
      <c r="E9" s="57"/>
      <c r="F9" s="58"/>
      <c r="G9" s="56"/>
      <c r="H9" s="57"/>
      <c r="I9" s="57"/>
      <c r="J9" s="58"/>
      <c r="K9" s="56"/>
      <c r="L9" s="57"/>
      <c r="M9" s="57"/>
      <c r="N9" s="58"/>
      <c r="O9" s="56"/>
      <c r="P9" s="57"/>
      <c r="Q9" s="57"/>
      <c r="R9" s="58"/>
      <c r="S9" s="56"/>
      <c r="T9" s="58"/>
      <c r="U9" s="56"/>
      <c r="V9" s="58"/>
      <c r="W9" s="56"/>
      <c r="X9" s="58"/>
    </row>
    <row r="10" spans="1:24" s="23" customFormat="1" ht="36" customHeight="1" x14ac:dyDescent="0.3">
      <c r="A10" s="51"/>
      <c r="B10" s="51"/>
      <c r="C10" s="56"/>
      <c r="D10" s="57"/>
      <c r="E10" s="57"/>
      <c r="F10" s="58"/>
      <c r="G10" s="56"/>
      <c r="H10" s="57"/>
      <c r="I10" s="57"/>
      <c r="J10" s="58"/>
      <c r="K10" s="56"/>
      <c r="L10" s="57"/>
      <c r="M10" s="57"/>
      <c r="N10" s="58"/>
      <c r="O10" s="56"/>
      <c r="P10" s="57"/>
      <c r="Q10" s="57"/>
      <c r="R10" s="58"/>
      <c r="S10" s="56"/>
      <c r="T10" s="58"/>
      <c r="U10" s="56"/>
      <c r="V10" s="58"/>
      <c r="W10" s="56"/>
      <c r="X10" s="58"/>
    </row>
    <row r="11" spans="1:24" s="23" customFormat="1" ht="24.75" customHeight="1" thickBot="1" x14ac:dyDescent="0.35">
      <c r="A11" s="51"/>
      <c r="B11" s="51"/>
      <c r="C11" s="59"/>
      <c r="D11" s="60"/>
      <c r="E11" s="60"/>
      <c r="F11" s="61"/>
      <c r="G11" s="59"/>
      <c r="H11" s="60"/>
      <c r="I11" s="60"/>
      <c r="J11" s="61"/>
      <c r="K11" s="59"/>
      <c r="L11" s="60"/>
      <c r="M11" s="60"/>
      <c r="N11" s="61"/>
      <c r="O11" s="59"/>
      <c r="P11" s="60"/>
      <c r="Q11" s="60"/>
      <c r="R11" s="61"/>
      <c r="S11" s="59"/>
      <c r="T11" s="61"/>
      <c r="U11" s="59"/>
      <c r="V11" s="61"/>
      <c r="W11" s="59"/>
      <c r="X11" s="61"/>
    </row>
    <row r="12" spans="1:24" s="23" customFormat="1" ht="31.5" customHeight="1" thickBot="1" x14ac:dyDescent="0.35">
      <c r="A12" s="51"/>
      <c r="B12" s="51"/>
      <c r="C12" s="62" t="s">
        <v>0</v>
      </c>
      <c r="D12" s="63"/>
      <c r="E12" s="62" t="s">
        <v>1</v>
      </c>
      <c r="F12" s="63"/>
      <c r="G12" s="62" t="s">
        <v>0</v>
      </c>
      <c r="H12" s="63"/>
      <c r="I12" s="62" t="s">
        <v>1</v>
      </c>
      <c r="J12" s="63"/>
      <c r="K12" s="62" t="s">
        <v>0</v>
      </c>
      <c r="L12" s="63"/>
      <c r="M12" s="62" t="s">
        <v>1</v>
      </c>
      <c r="N12" s="63"/>
      <c r="O12" s="62" t="s">
        <v>0</v>
      </c>
      <c r="P12" s="63"/>
      <c r="Q12" s="62" t="s">
        <v>1</v>
      </c>
      <c r="R12" s="63"/>
      <c r="S12" s="50" t="s">
        <v>5</v>
      </c>
      <c r="T12" s="50" t="s">
        <v>4</v>
      </c>
      <c r="U12" s="50" t="s">
        <v>5</v>
      </c>
      <c r="V12" s="50" t="s">
        <v>4</v>
      </c>
      <c r="W12" s="50" t="s">
        <v>5</v>
      </c>
      <c r="X12" s="50" t="s">
        <v>4</v>
      </c>
    </row>
    <row r="13" spans="1:24" s="23" customFormat="1" ht="9.75" customHeight="1" x14ac:dyDescent="0.3">
      <c r="A13" s="51"/>
      <c r="B13" s="51"/>
      <c r="C13" s="50" t="s">
        <v>6</v>
      </c>
      <c r="D13" s="50" t="s">
        <v>7</v>
      </c>
      <c r="E13" s="50" t="s">
        <v>6</v>
      </c>
      <c r="F13" s="50" t="s">
        <v>7</v>
      </c>
      <c r="G13" s="50" t="s">
        <v>6</v>
      </c>
      <c r="H13" s="50" t="s">
        <v>7</v>
      </c>
      <c r="I13" s="50" t="s">
        <v>6</v>
      </c>
      <c r="J13" s="50" t="s">
        <v>7</v>
      </c>
      <c r="K13" s="50" t="s">
        <v>6</v>
      </c>
      <c r="L13" s="50" t="s">
        <v>7</v>
      </c>
      <c r="M13" s="50" t="s">
        <v>6</v>
      </c>
      <c r="N13" s="50" t="s">
        <v>7</v>
      </c>
      <c r="O13" s="50" t="s">
        <v>6</v>
      </c>
      <c r="P13" s="50" t="s">
        <v>7</v>
      </c>
      <c r="Q13" s="50" t="s">
        <v>6</v>
      </c>
      <c r="R13" s="50" t="s">
        <v>7</v>
      </c>
      <c r="S13" s="51"/>
      <c r="T13" s="51"/>
      <c r="U13" s="51"/>
      <c r="V13" s="51"/>
      <c r="W13" s="51"/>
      <c r="X13" s="51"/>
    </row>
    <row r="14" spans="1:24" s="23" customFormat="1" ht="24" customHeight="1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23" customFormat="1" ht="6.75" customHeight="1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s="23" customFormat="1" ht="57" customHeight="1" thickBot="1" x14ac:dyDescent="0.3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s="23" customFormat="1" ht="27.75" customHeight="1" thickBot="1" x14ac:dyDescent="0.35">
      <c r="A17" s="26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7">
        <v>10</v>
      </c>
      <c r="K17" s="26">
        <v>11</v>
      </c>
      <c r="L17" s="27">
        <v>12</v>
      </c>
      <c r="M17" s="27">
        <v>13</v>
      </c>
      <c r="N17" s="27">
        <v>14</v>
      </c>
      <c r="O17" s="27">
        <v>15</v>
      </c>
      <c r="P17" s="27">
        <v>16</v>
      </c>
      <c r="Q17" s="27">
        <v>17</v>
      </c>
      <c r="R17" s="27">
        <v>18</v>
      </c>
      <c r="S17" s="26">
        <v>19</v>
      </c>
      <c r="T17" s="27">
        <v>20</v>
      </c>
      <c r="U17" s="27">
        <v>21</v>
      </c>
      <c r="V17" s="27">
        <v>22</v>
      </c>
      <c r="W17" s="27">
        <v>23</v>
      </c>
      <c r="X17" s="27">
        <v>24</v>
      </c>
    </row>
    <row r="18" spans="1:24" s="23" customFormat="1" ht="37.5" customHeight="1" thickBot="1" x14ac:dyDescent="0.35">
      <c r="A18" s="26" t="s">
        <v>70</v>
      </c>
      <c r="B18" s="27" t="s">
        <v>71</v>
      </c>
      <c r="C18" s="28">
        <v>101303</v>
      </c>
      <c r="D18" s="28">
        <v>972</v>
      </c>
      <c r="E18" s="28">
        <v>101303</v>
      </c>
      <c r="F18" s="28">
        <v>972</v>
      </c>
      <c r="G18" s="28">
        <v>99850</v>
      </c>
      <c r="H18" s="28">
        <v>949</v>
      </c>
      <c r="I18" s="28">
        <v>95982</v>
      </c>
      <c r="J18" s="28">
        <v>949</v>
      </c>
      <c r="K18" s="29"/>
      <c r="L18" s="28"/>
      <c r="M18" s="28"/>
      <c r="N18" s="28"/>
      <c r="O18" s="28"/>
      <c r="P18" s="28"/>
      <c r="Q18" s="28"/>
      <c r="R18" s="28"/>
      <c r="S18" s="29"/>
      <c r="T18" s="28"/>
      <c r="U18" s="28"/>
      <c r="V18" s="28"/>
      <c r="W18" s="28"/>
      <c r="X18" s="28"/>
    </row>
    <row r="19" spans="1:24" s="23" customFormat="1" ht="42.75" customHeight="1" thickBot="1" x14ac:dyDescent="0.35">
      <c r="A19" s="26" t="s">
        <v>72</v>
      </c>
      <c r="B19" s="27" t="s">
        <v>73</v>
      </c>
      <c r="C19" s="28">
        <v>135133</v>
      </c>
      <c r="D19" s="28">
        <v>1838</v>
      </c>
      <c r="E19" s="28">
        <v>135133</v>
      </c>
      <c r="F19" s="28">
        <v>1838</v>
      </c>
      <c r="G19" s="28">
        <v>143336</v>
      </c>
      <c r="H19" s="28">
        <v>1854</v>
      </c>
      <c r="I19" s="28">
        <v>143336</v>
      </c>
      <c r="J19" s="28">
        <v>1854</v>
      </c>
      <c r="K19" s="29"/>
      <c r="L19" s="28"/>
      <c r="M19" s="28"/>
      <c r="N19" s="28"/>
      <c r="O19" s="28"/>
      <c r="P19" s="28"/>
      <c r="Q19" s="28"/>
      <c r="R19" s="28"/>
      <c r="S19" s="29"/>
      <c r="T19" s="28"/>
      <c r="U19" s="28"/>
      <c r="V19" s="28"/>
      <c r="W19" s="28"/>
      <c r="X19" s="28"/>
    </row>
    <row r="20" spans="1:24" s="23" customFormat="1" ht="39.75" customHeight="1" thickBot="1" x14ac:dyDescent="0.35">
      <c r="A20" s="26" t="s">
        <v>74</v>
      </c>
      <c r="B20" s="27" t="s">
        <v>71</v>
      </c>
      <c r="C20" s="28">
        <v>1514.4</v>
      </c>
      <c r="D20" s="28">
        <v>50</v>
      </c>
      <c r="E20" s="28">
        <v>1415.4</v>
      </c>
      <c r="F20" s="28">
        <v>50</v>
      </c>
      <c r="G20" s="28">
        <v>4188.7</v>
      </c>
      <c r="H20" s="28">
        <v>90</v>
      </c>
      <c r="I20" s="28">
        <v>4188.7</v>
      </c>
      <c r="J20" s="28">
        <v>90</v>
      </c>
      <c r="K20" s="29"/>
      <c r="L20" s="28"/>
      <c r="M20" s="28"/>
      <c r="N20" s="28"/>
      <c r="O20" s="28"/>
      <c r="P20" s="28"/>
      <c r="Q20" s="28"/>
      <c r="R20" s="28"/>
      <c r="S20" s="29"/>
      <c r="T20" s="28"/>
      <c r="U20" s="28"/>
      <c r="V20" s="28"/>
      <c r="W20" s="28"/>
      <c r="X20" s="28"/>
    </row>
    <row r="21" spans="1:24" s="23" customFormat="1" ht="39" customHeight="1" thickBot="1" x14ac:dyDescent="0.35">
      <c r="A21" s="26" t="s">
        <v>75</v>
      </c>
      <c r="B21" s="27" t="s">
        <v>71</v>
      </c>
      <c r="C21" s="28">
        <v>1661</v>
      </c>
      <c r="D21" s="28">
        <v>305</v>
      </c>
      <c r="E21" s="28">
        <v>1661</v>
      </c>
      <c r="F21" s="28">
        <v>305</v>
      </c>
      <c r="G21" s="28">
        <v>1757.99</v>
      </c>
      <c r="H21" s="28">
        <v>315</v>
      </c>
      <c r="I21" s="28">
        <v>1757.99</v>
      </c>
      <c r="J21" s="28">
        <v>315</v>
      </c>
      <c r="K21" s="29"/>
      <c r="L21" s="28"/>
      <c r="M21" s="28"/>
      <c r="N21" s="28"/>
      <c r="O21" s="28"/>
      <c r="P21" s="28"/>
      <c r="Q21" s="28"/>
      <c r="R21" s="28"/>
      <c r="S21" s="29"/>
      <c r="T21" s="28"/>
      <c r="U21" s="28"/>
      <c r="V21" s="28"/>
      <c r="W21" s="28"/>
      <c r="X21" s="28"/>
    </row>
    <row r="22" spans="1:24" s="23" customFormat="1" ht="47.25" customHeight="1" thickBot="1" x14ac:dyDescent="0.35">
      <c r="A22" s="26" t="s">
        <v>76</v>
      </c>
      <c r="B22" s="27" t="s">
        <v>71</v>
      </c>
      <c r="C22" s="28">
        <v>5094</v>
      </c>
      <c r="D22" s="28">
        <v>520</v>
      </c>
      <c r="E22" s="28">
        <v>5094</v>
      </c>
      <c r="F22" s="28">
        <v>520</v>
      </c>
      <c r="G22" s="28">
        <v>5364</v>
      </c>
      <c r="H22" s="28">
        <v>535</v>
      </c>
      <c r="I22" s="28">
        <v>5364</v>
      </c>
      <c r="J22" s="28">
        <v>535</v>
      </c>
      <c r="K22" s="29"/>
      <c r="L22" s="28"/>
      <c r="M22" s="28"/>
      <c r="N22" s="28"/>
      <c r="O22" s="28"/>
      <c r="P22" s="28"/>
      <c r="Q22" s="28"/>
      <c r="R22" s="28"/>
      <c r="S22" s="29"/>
      <c r="T22" s="28"/>
      <c r="U22" s="28"/>
      <c r="V22" s="28"/>
      <c r="W22" s="28"/>
      <c r="X22" s="28"/>
    </row>
    <row r="23" spans="1:24" s="23" customFormat="1" ht="46.5" customHeight="1" thickBot="1" x14ac:dyDescent="0.35">
      <c r="A23" s="26" t="s">
        <v>77</v>
      </c>
      <c r="B23" s="27" t="s">
        <v>10</v>
      </c>
      <c r="C23" s="28">
        <v>6398</v>
      </c>
      <c r="D23" s="28">
        <v>8</v>
      </c>
      <c r="E23" s="28">
        <v>6398</v>
      </c>
      <c r="F23" s="28">
        <v>8</v>
      </c>
      <c r="G23" s="28">
        <v>6582</v>
      </c>
      <c r="H23" s="28">
        <v>8</v>
      </c>
      <c r="I23" s="28">
        <v>6582</v>
      </c>
      <c r="J23" s="28">
        <v>8</v>
      </c>
      <c r="K23" s="29"/>
      <c r="L23" s="28"/>
      <c r="M23" s="28"/>
      <c r="N23" s="28"/>
      <c r="O23" s="28"/>
      <c r="P23" s="28"/>
      <c r="Q23" s="28"/>
      <c r="R23" s="28"/>
      <c r="S23" s="29"/>
      <c r="T23" s="28"/>
      <c r="U23" s="28"/>
      <c r="V23" s="28"/>
      <c r="W23" s="28"/>
      <c r="X23" s="28"/>
    </row>
    <row r="24" spans="1:24" s="23" customFormat="1" ht="41.25" customHeight="1" thickBot="1" x14ac:dyDescent="0.35">
      <c r="A24" s="26" t="s">
        <v>78</v>
      </c>
      <c r="B24" s="27" t="s">
        <v>71</v>
      </c>
      <c r="C24" s="28"/>
      <c r="D24" s="28"/>
      <c r="E24" s="28"/>
      <c r="F24" s="28"/>
      <c r="G24" s="28"/>
      <c r="H24" s="28"/>
      <c r="I24" s="28"/>
      <c r="J24" s="28"/>
      <c r="K24" s="29">
        <v>65114</v>
      </c>
      <c r="L24" s="28">
        <v>925</v>
      </c>
      <c r="M24" s="30">
        <v>61940</v>
      </c>
      <c r="N24" s="28">
        <v>903</v>
      </c>
      <c r="O24" s="28">
        <v>61082</v>
      </c>
      <c r="P24" s="28">
        <v>908</v>
      </c>
      <c r="Q24" s="28">
        <v>62357</v>
      </c>
      <c r="R24" s="28">
        <v>874</v>
      </c>
      <c r="S24" s="29">
        <f>58727+1898</f>
        <v>60625</v>
      </c>
      <c r="T24" s="28">
        <f>824+85</f>
        <v>909</v>
      </c>
      <c r="U24" s="28">
        <v>70000</v>
      </c>
      <c r="V24" s="28">
        <v>850</v>
      </c>
      <c r="W24" s="28">
        <v>70000</v>
      </c>
      <c r="X24" s="28">
        <v>850</v>
      </c>
    </row>
    <row r="25" spans="1:24" ht="19.5" customHeight="1" thickBot="1" x14ac:dyDescent="0.3">
      <c r="A25" s="26" t="s">
        <v>79</v>
      </c>
      <c r="B25" s="27" t="s">
        <v>71</v>
      </c>
      <c r="C25" s="28"/>
      <c r="D25" s="28"/>
      <c r="E25" s="28"/>
      <c r="F25" s="28"/>
      <c r="G25" s="28"/>
      <c r="H25" s="28"/>
      <c r="I25" s="28"/>
      <c r="J25" s="28"/>
      <c r="K25" s="28">
        <f>103140-K24</f>
        <v>38026</v>
      </c>
      <c r="L25" s="28">
        <v>925</v>
      </c>
      <c r="M25" s="31">
        <f>94422-M24</f>
        <v>32482</v>
      </c>
      <c r="N25" s="31">
        <v>903</v>
      </c>
      <c r="O25" s="28">
        <f>101226-O24</f>
        <v>40144</v>
      </c>
      <c r="P25" s="28">
        <v>908</v>
      </c>
      <c r="Q25" s="28">
        <f>98191-Q24</f>
        <v>35834</v>
      </c>
      <c r="R25" s="28">
        <v>874</v>
      </c>
      <c r="S25" s="29">
        <f>29457+833</f>
        <v>30290</v>
      </c>
      <c r="T25" s="28">
        <f>824+85</f>
        <v>909</v>
      </c>
      <c r="U25" s="28">
        <v>40000</v>
      </c>
      <c r="V25" s="28">
        <v>850</v>
      </c>
      <c r="W25" s="28">
        <v>40000</v>
      </c>
      <c r="X25" s="28">
        <v>850</v>
      </c>
    </row>
    <row r="26" spans="1:24" ht="39" customHeight="1" thickBot="1" x14ac:dyDescent="0.3">
      <c r="A26" s="26" t="s">
        <v>80</v>
      </c>
      <c r="B26" s="27" t="s">
        <v>73</v>
      </c>
      <c r="C26" s="28"/>
      <c r="D26" s="28"/>
      <c r="E26" s="28"/>
      <c r="F26" s="28"/>
      <c r="G26" s="28"/>
      <c r="H26" s="28"/>
      <c r="I26" s="28"/>
      <c r="J26" s="28"/>
      <c r="K26" s="29">
        <v>45828</v>
      </c>
      <c r="L26" s="32">
        <v>743</v>
      </c>
      <c r="M26" s="33">
        <v>42222</v>
      </c>
      <c r="N26" s="33">
        <v>763</v>
      </c>
      <c r="O26" s="28">
        <v>43493</v>
      </c>
      <c r="P26" s="28">
        <v>764</v>
      </c>
      <c r="Q26" s="28">
        <v>45648</v>
      </c>
      <c r="R26" s="28">
        <v>768</v>
      </c>
      <c r="S26" s="29">
        <v>47905</v>
      </c>
      <c r="T26" s="28">
        <v>787</v>
      </c>
      <c r="U26" s="28">
        <f>ROUND(S26*5%+S26,0)</f>
        <v>50300</v>
      </c>
      <c r="V26" s="28">
        <v>787</v>
      </c>
      <c r="W26" s="28">
        <f>ROUND(U26*7%+U26,0)</f>
        <v>53821</v>
      </c>
      <c r="X26" s="28">
        <v>787</v>
      </c>
    </row>
    <row r="27" spans="1:24" ht="42.75" customHeight="1" thickBot="1" x14ac:dyDescent="0.3">
      <c r="A27" s="26" t="s">
        <v>81</v>
      </c>
      <c r="B27" s="27" t="s">
        <v>73</v>
      </c>
      <c r="C27" s="28"/>
      <c r="D27" s="28"/>
      <c r="E27" s="28"/>
      <c r="F27" s="28"/>
      <c r="G27" s="28"/>
      <c r="H27" s="28"/>
      <c r="I27" s="28"/>
      <c r="J27" s="28"/>
      <c r="K27" s="29">
        <v>78050</v>
      </c>
      <c r="L27" s="32">
        <v>834</v>
      </c>
      <c r="M27" s="33">
        <v>71908</v>
      </c>
      <c r="N27" s="33">
        <v>810</v>
      </c>
      <c r="O27" s="28">
        <v>74073</v>
      </c>
      <c r="P27" s="28">
        <v>759</v>
      </c>
      <c r="Q27" s="28">
        <v>77743</v>
      </c>
      <c r="R27" s="28">
        <v>803</v>
      </c>
      <c r="S27" s="29">
        <v>71482</v>
      </c>
      <c r="T27" s="28">
        <f>694+38</f>
        <v>732</v>
      </c>
      <c r="U27" s="28">
        <f>ROUND(S27*5%+S27,0)</f>
        <v>75056</v>
      </c>
      <c r="V27" s="28">
        <v>732</v>
      </c>
      <c r="W27" s="28">
        <f>ROUND(U27*7%+U27,0)</f>
        <v>80310</v>
      </c>
      <c r="X27" s="28">
        <v>732</v>
      </c>
    </row>
    <row r="28" spans="1:24" ht="47.25" customHeight="1" thickBot="1" x14ac:dyDescent="0.3">
      <c r="A28" s="26" t="s">
        <v>82</v>
      </c>
      <c r="B28" s="27" t="s">
        <v>73</v>
      </c>
      <c r="C28" s="28"/>
      <c r="D28" s="28"/>
      <c r="E28" s="28"/>
      <c r="F28" s="28"/>
      <c r="G28" s="28"/>
      <c r="H28" s="28"/>
      <c r="I28" s="28"/>
      <c r="J28" s="28"/>
      <c r="K28" s="29">
        <v>42335</v>
      </c>
      <c r="L28" s="32">
        <v>406</v>
      </c>
      <c r="M28" s="33">
        <v>39004</v>
      </c>
      <c r="N28" s="33">
        <v>398</v>
      </c>
      <c r="O28" s="28">
        <v>40178</v>
      </c>
      <c r="P28" s="28">
        <v>431</v>
      </c>
      <c r="Q28" s="28">
        <v>42168</v>
      </c>
      <c r="R28" s="28">
        <v>396</v>
      </c>
      <c r="S28" s="29">
        <v>40705</v>
      </c>
      <c r="T28" s="28">
        <f>127+277</f>
        <v>404</v>
      </c>
      <c r="U28" s="28">
        <f>ROUND(S28*5%+S28,0)</f>
        <v>42740</v>
      </c>
      <c r="V28" s="28">
        <v>404</v>
      </c>
      <c r="W28" s="28">
        <f>ROUND(U28*7%+U28,0)</f>
        <v>45732</v>
      </c>
      <c r="X28" s="28">
        <v>404</v>
      </c>
    </row>
    <row r="29" spans="1:24" ht="51" customHeight="1" thickBot="1" x14ac:dyDescent="0.3">
      <c r="A29" s="26" t="s">
        <v>83</v>
      </c>
      <c r="B29" s="27" t="s">
        <v>73</v>
      </c>
      <c r="C29" s="28"/>
      <c r="D29" s="28"/>
      <c r="E29" s="28"/>
      <c r="F29" s="28"/>
      <c r="G29" s="28"/>
      <c r="H29" s="28"/>
      <c r="I29" s="28"/>
      <c r="J29" s="28"/>
      <c r="K29" s="29">
        <v>9100</v>
      </c>
      <c r="L29" s="28">
        <v>2705</v>
      </c>
      <c r="M29" s="28">
        <f>9019+5674+1628</f>
        <v>16321</v>
      </c>
      <c r="N29" s="28">
        <v>2964</v>
      </c>
      <c r="O29" s="28">
        <v>9600</v>
      </c>
      <c r="P29" s="28">
        <v>3269</v>
      </c>
      <c r="Q29" s="28">
        <f>9600+6777+2353</f>
        <v>18730</v>
      </c>
      <c r="R29" s="28">
        <v>3720</v>
      </c>
      <c r="S29" s="29">
        <f>6000+9522+3208</f>
        <v>18730</v>
      </c>
      <c r="T29" s="28">
        <v>3892</v>
      </c>
      <c r="U29" s="28">
        <v>18730</v>
      </c>
      <c r="V29" s="28">
        <v>3892</v>
      </c>
      <c r="W29" s="28">
        <v>18730</v>
      </c>
      <c r="X29" s="28">
        <v>3892</v>
      </c>
    </row>
    <row r="30" spans="1:24" ht="30" customHeight="1" thickBot="1" x14ac:dyDescent="0.3">
      <c r="A30" s="26" t="s">
        <v>84</v>
      </c>
      <c r="B30" s="27" t="s">
        <v>71</v>
      </c>
      <c r="C30" s="28"/>
      <c r="D30" s="28"/>
      <c r="E30" s="28"/>
      <c r="F30" s="28"/>
      <c r="G30" s="28"/>
      <c r="H30" s="28"/>
      <c r="I30" s="28"/>
      <c r="J30" s="28"/>
      <c r="K30" s="29">
        <v>9500</v>
      </c>
      <c r="L30" s="28">
        <v>1784</v>
      </c>
      <c r="M30" s="28">
        <v>8452.7000000000007</v>
      </c>
      <c r="N30" s="28">
        <v>1802</v>
      </c>
      <c r="O30" s="28">
        <v>9500</v>
      </c>
      <c r="P30" s="28">
        <v>1644</v>
      </c>
      <c r="Q30" s="28">
        <v>9168.6</v>
      </c>
      <c r="R30" s="28">
        <v>1530</v>
      </c>
      <c r="S30" s="29">
        <v>9463</v>
      </c>
      <c r="T30" s="28">
        <v>1632</v>
      </c>
      <c r="U30" s="28">
        <v>9463</v>
      </c>
      <c r="V30" s="28">
        <v>1632</v>
      </c>
      <c r="W30" s="28">
        <v>9463</v>
      </c>
      <c r="X30" s="28">
        <v>1632</v>
      </c>
    </row>
    <row r="31" spans="1:24" ht="48.75" thickBot="1" x14ac:dyDescent="0.3">
      <c r="A31" s="26" t="s">
        <v>85</v>
      </c>
      <c r="B31" s="27" t="s">
        <v>10</v>
      </c>
      <c r="C31" s="28"/>
      <c r="D31" s="28"/>
      <c r="E31" s="28"/>
      <c r="F31" s="28"/>
      <c r="G31" s="28"/>
      <c r="H31" s="28"/>
      <c r="I31" s="28"/>
      <c r="J31" s="28"/>
      <c r="K31" s="29">
        <v>5850</v>
      </c>
      <c r="L31" s="28">
        <v>6</v>
      </c>
      <c r="M31" s="28">
        <v>5458</v>
      </c>
      <c r="N31" s="28">
        <v>6</v>
      </c>
      <c r="O31" s="28">
        <v>5611</v>
      </c>
      <c r="P31" s="28">
        <v>6</v>
      </c>
      <c r="Q31" s="28">
        <v>5464</v>
      </c>
      <c r="R31" s="28">
        <v>3</v>
      </c>
      <c r="S31" s="29">
        <v>4020</v>
      </c>
      <c r="T31" s="28">
        <v>3</v>
      </c>
      <c r="U31" s="28">
        <v>5800</v>
      </c>
      <c r="V31" s="28">
        <v>3</v>
      </c>
      <c r="W31" s="28">
        <v>5800</v>
      </c>
      <c r="X31" s="28">
        <v>3</v>
      </c>
    </row>
    <row r="32" spans="1:24" ht="15.75" customHeight="1" x14ac:dyDescent="0.25">
      <c r="A32" s="105" t="s">
        <v>86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7"/>
    </row>
    <row r="33" spans="1:24" ht="16.5" customHeight="1" thickBot="1" x14ac:dyDescent="0.3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0"/>
    </row>
    <row r="34" spans="1:24" ht="24" customHeight="1" thickBot="1" x14ac:dyDescent="0.3">
      <c r="A34" s="45" t="s">
        <v>2</v>
      </c>
      <c r="B34" s="45" t="s">
        <v>3</v>
      </c>
      <c r="C34" s="93" t="s">
        <v>87</v>
      </c>
      <c r="D34" s="94"/>
      <c r="E34" s="94"/>
      <c r="F34" s="95"/>
      <c r="G34" s="93" t="s">
        <v>88</v>
      </c>
      <c r="H34" s="94"/>
      <c r="I34" s="94"/>
      <c r="J34" s="95"/>
      <c r="K34" s="93" t="s">
        <v>89</v>
      </c>
      <c r="L34" s="94"/>
      <c r="M34" s="94"/>
      <c r="N34" s="95"/>
      <c r="O34" s="93" t="s">
        <v>90</v>
      </c>
      <c r="P34" s="94"/>
      <c r="Q34" s="94"/>
      <c r="R34" s="95"/>
      <c r="S34" s="103" t="s">
        <v>91</v>
      </c>
      <c r="T34" s="103"/>
      <c r="U34" s="103" t="s">
        <v>8</v>
      </c>
      <c r="V34" s="103"/>
      <c r="W34" s="103" t="s">
        <v>92</v>
      </c>
      <c r="X34" s="103"/>
    </row>
    <row r="35" spans="1:24" ht="36" customHeight="1" thickBot="1" x14ac:dyDescent="0.3">
      <c r="A35" s="46"/>
      <c r="B35" s="46"/>
      <c r="C35" s="96"/>
      <c r="D35" s="97"/>
      <c r="E35" s="97"/>
      <c r="F35" s="98"/>
      <c r="G35" s="96"/>
      <c r="H35" s="97"/>
      <c r="I35" s="97"/>
      <c r="J35" s="98"/>
      <c r="K35" s="96"/>
      <c r="L35" s="97"/>
      <c r="M35" s="97"/>
      <c r="N35" s="98"/>
      <c r="O35" s="96"/>
      <c r="P35" s="97"/>
      <c r="Q35" s="97"/>
      <c r="R35" s="98"/>
      <c r="S35" s="103"/>
      <c r="T35" s="103"/>
      <c r="U35" s="103"/>
      <c r="V35" s="103"/>
      <c r="W35" s="103"/>
      <c r="X35" s="103"/>
    </row>
    <row r="36" spans="1:24" ht="15" customHeight="1" thickBot="1" x14ac:dyDescent="0.3">
      <c r="A36" s="46"/>
      <c r="B36" s="46"/>
      <c r="C36" s="96"/>
      <c r="D36" s="97"/>
      <c r="E36" s="97"/>
      <c r="F36" s="98"/>
      <c r="G36" s="96"/>
      <c r="H36" s="97"/>
      <c r="I36" s="97"/>
      <c r="J36" s="98"/>
      <c r="K36" s="96"/>
      <c r="L36" s="97"/>
      <c r="M36" s="97"/>
      <c r="N36" s="98"/>
      <c r="O36" s="96"/>
      <c r="P36" s="97"/>
      <c r="Q36" s="97"/>
      <c r="R36" s="98"/>
      <c r="S36" s="103"/>
      <c r="T36" s="103"/>
      <c r="U36" s="103"/>
      <c r="V36" s="103"/>
      <c r="W36" s="103"/>
      <c r="X36" s="103"/>
    </row>
    <row r="37" spans="1:24" ht="15" customHeight="1" thickBot="1" x14ac:dyDescent="0.3">
      <c r="A37" s="46"/>
      <c r="B37" s="46"/>
      <c r="C37" s="96"/>
      <c r="D37" s="97"/>
      <c r="E37" s="97"/>
      <c r="F37" s="98"/>
      <c r="G37" s="96"/>
      <c r="H37" s="97"/>
      <c r="I37" s="97"/>
      <c r="J37" s="98"/>
      <c r="K37" s="96"/>
      <c r="L37" s="97"/>
      <c r="M37" s="97"/>
      <c r="N37" s="98"/>
      <c r="O37" s="96"/>
      <c r="P37" s="97"/>
      <c r="Q37" s="97"/>
      <c r="R37" s="98"/>
      <c r="S37" s="103"/>
      <c r="T37" s="103"/>
      <c r="U37" s="103"/>
      <c r="V37" s="103"/>
      <c r="W37" s="103"/>
      <c r="X37" s="103"/>
    </row>
    <row r="38" spans="1:24" ht="15.75" thickBot="1" x14ac:dyDescent="0.3">
      <c r="A38" s="46"/>
      <c r="B38" s="46"/>
      <c r="C38" s="99"/>
      <c r="D38" s="100"/>
      <c r="E38" s="100"/>
      <c r="F38" s="101"/>
      <c r="G38" s="99"/>
      <c r="H38" s="100"/>
      <c r="I38" s="100"/>
      <c r="J38" s="101"/>
      <c r="K38" s="99"/>
      <c r="L38" s="100"/>
      <c r="M38" s="100"/>
      <c r="N38" s="101"/>
      <c r="O38" s="99"/>
      <c r="P38" s="100"/>
      <c r="Q38" s="100"/>
      <c r="R38" s="101"/>
      <c r="S38" s="103"/>
      <c r="T38" s="103"/>
      <c r="U38" s="103"/>
      <c r="V38" s="103"/>
      <c r="W38" s="103"/>
      <c r="X38" s="103"/>
    </row>
    <row r="39" spans="1:24" ht="24.75" customHeight="1" thickBot="1" x14ac:dyDescent="0.3">
      <c r="A39" s="46"/>
      <c r="B39" s="46"/>
      <c r="C39" s="64" t="s">
        <v>0</v>
      </c>
      <c r="D39" s="65"/>
      <c r="E39" s="64" t="s">
        <v>1</v>
      </c>
      <c r="F39" s="65"/>
      <c r="G39" s="64" t="s">
        <v>0</v>
      </c>
      <c r="H39" s="65"/>
      <c r="I39" s="64" t="s">
        <v>1</v>
      </c>
      <c r="J39" s="65"/>
      <c r="K39" s="64" t="s">
        <v>0</v>
      </c>
      <c r="L39" s="65"/>
      <c r="M39" s="64" t="s">
        <v>1</v>
      </c>
      <c r="N39" s="65"/>
      <c r="O39" s="64" t="s">
        <v>0</v>
      </c>
      <c r="P39" s="65"/>
      <c r="Q39" s="64" t="s">
        <v>1</v>
      </c>
      <c r="R39" s="65"/>
      <c r="S39" s="103" t="s">
        <v>5</v>
      </c>
      <c r="T39" s="103" t="s">
        <v>4</v>
      </c>
      <c r="U39" s="103" t="s">
        <v>5</v>
      </c>
      <c r="V39" s="103" t="s">
        <v>4</v>
      </c>
      <c r="W39" s="103" t="s">
        <v>5</v>
      </c>
      <c r="X39" s="103" t="s">
        <v>4</v>
      </c>
    </row>
    <row r="40" spans="1:24" ht="15.75" customHeight="1" thickBot="1" x14ac:dyDescent="0.3">
      <c r="A40" s="46"/>
      <c r="B40" s="46"/>
      <c r="C40" s="45" t="s">
        <v>6</v>
      </c>
      <c r="D40" s="45" t="s">
        <v>7</v>
      </c>
      <c r="E40" s="45" t="s">
        <v>6</v>
      </c>
      <c r="F40" s="45" t="s">
        <v>7</v>
      </c>
      <c r="G40" s="45" t="s">
        <v>6</v>
      </c>
      <c r="H40" s="45" t="s">
        <v>7</v>
      </c>
      <c r="I40" s="45" t="s">
        <v>6</v>
      </c>
      <c r="J40" s="45" t="s">
        <v>7</v>
      </c>
      <c r="K40" s="45" t="s">
        <v>6</v>
      </c>
      <c r="L40" s="45" t="s">
        <v>7</v>
      </c>
      <c r="M40" s="45" t="s">
        <v>6</v>
      </c>
      <c r="N40" s="45" t="s">
        <v>7</v>
      </c>
      <c r="O40" s="45" t="s">
        <v>6</v>
      </c>
      <c r="P40" s="45" t="s">
        <v>7</v>
      </c>
      <c r="Q40" s="45" t="s">
        <v>6</v>
      </c>
      <c r="R40" s="45" t="s">
        <v>7</v>
      </c>
      <c r="S40" s="103"/>
      <c r="T40" s="103"/>
      <c r="U40" s="103"/>
      <c r="V40" s="103"/>
      <c r="W40" s="103"/>
      <c r="X40" s="103"/>
    </row>
    <row r="41" spans="1:24" ht="15.75" thickBot="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103"/>
      <c r="T41" s="103"/>
      <c r="U41" s="103"/>
      <c r="V41" s="103"/>
      <c r="W41" s="103"/>
      <c r="X41" s="103"/>
    </row>
    <row r="42" spans="1:24" ht="15.75" thickBot="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103"/>
      <c r="T42" s="103"/>
      <c r="U42" s="103"/>
      <c r="V42" s="103"/>
      <c r="W42" s="103"/>
      <c r="X42" s="103"/>
    </row>
    <row r="43" spans="1:24" ht="56.25" customHeight="1" thickBot="1" x14ac:dyDescent="0.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103"/>
      <c r="T43" s="103"/>
      <c r="U43" s="103"/>
      <c r="V43" s="103"/>
      <c r="W43" s="103"/>
      <c r="X43" s="103"/>
    </row>
    <row r="44" spans="1:24" ht="15.75" thickBot="1" x14ac:dyDescent="0.3">
      <c r="A44" s="2">
        <v>1</v>
      </c>
      <c r="B44" s="1">
        <v>2</v>
      </c>
      <c r="C44" s="1">
        <v>3</v>
      </c>
      <c r="D44" s="40">
        <v>4</v>
      </c>
      <c r="E44" s="1">
        <v>5</v>
      </c>
      <c r="F44" s="40">
        <v>6</v>
      </c>
      <c r="G44" s="1">
        <v>7</v>
      </c>
      <c r="H44" s="1">
        <v>8</v>
      </c>
      <c r="I44" s="1">
        <v>9</v>
      </c>
      <c r="J44" s="1">
        <v>10</v>
      </c>
      <c r="K44" s="2">
        <v>11</v>
      </c>
      <c r="L44" s="1">
        <v>12</v>
      </c>
      <c r="M44" s="1">
        <v>13</v>
      </c>
      <c r="N44" s="1">
        <v>14</v>
      </c>
      <c r="O44" s="1">
        <v>15</v>
      </c>
      <c r="P44" s="1">
        <v>16</v>
      </c>
      <c r="Q44" s="1">
        <v>17</v>
      </c>
      <c r="R44" s="1">
        <v>18</v>
      </c>
      <c r="S44" s="2">
        <v>19</v>
      </c>
      <c r="T44" s="1">
        <v>20</v>
      </c>
      <c r="U44" s="1">
        <v>21</v>
      </c>
      <c r="V44" s="1">
        <v>22</v>
      </c>
      <c r="W44" s="1">
        <v>23</v>
      </c>
      <c r="X44" s="1">
        <v>24</v>
      </c>
    </row>
    <row r="45" spans="1:24" s="3" customFormat="1" ht="60.75" customHeight="1" thickBot="1" x14ac:dyDescent="0.25">
      <c r="A45" s="2" t="s">
        <v>9</v>
      </c>
      <c r="B45" s="1" t="s">
        <v>10</v>
      </c>
      <c r="C45" s="35">
        <v>6857</v>
      </c>
      <c r="D45" s="41">
        <v>259546</v>
      </c>
      <c r="E45" s="35">
        <v>6065.6</v>
      </c>
      <c r="F45" s="41">
        <v>260117</v>
      </c>
      <c r="G45" s="36">
        <v>6329</v>
      </c>
      <c r="H45" s="36">
        <v>261267</v>
      </c>
      <c r="I45" s="36">
        <v>6283.7</v>
      </c>
      <c r="J45" s="36">
        <v>260453</v>
      </c>
      <c r="K45" s="34"/>
      <c r="L45" s="36"/>
      <c r="M45" s="36"/>
      <c r="N45" s="36"/>
      <c r="O45" s="36"/>
      <c r="P45" s="36"/>
      <c r="Q45" s="36"/>
      <c r="R45" s="36"/>
      <c r="S45" s="34"/>
      <c r="T45" s="36"/>
      <c r="U45" s="36"/>
      <c r="V45" s="36"/>
      <c r="W45" s="36"/>
      <c r="X45" s="36"/>
    </row>
    <row r="46" spans="1:24" s="3" customFormat="1" ht="60.75" thickBot="1" x14ac:dyDescent="0.25">
      <c r="A46" s="2" t="s">
        <v>11</v>
      </c>
      <c r="B46" s="1" t="s">
        <v>10</v>
      </c>
      <c r="C46" s="36">
        <v>6857</v>
      </c>
      <c r="D46" s="36">
        <v>405688</v>
      </c>
      <c r="E46" s="36">
        <v>6065.6</v>
      </c>
      <c r="F46" s="36">
        <v>405688</v>
      </c>
      <c r="G46" s="36">
        <v>6329</v>
      </c>
      <c r="H46" s="36">
        <v>405688</v>
      </c>
      <c r="I46" s="36">
        <v>6283.7</v>
      </c>
      <c r="J46" s="36">
        <v>405688</v>
      </c>
      <c r="K46" s="34"/>
      <c r="L46" s="36"/>
      <c r="M46" s="36"/>
      <c r="N46" s="36"/>
      <c r="O46" s="36"/>
      <c r="P46" s="36"/>
      <c r="Q46" s="36"/>
      <c r="R46" s="36"/>
      <c r="S46" s="34"/>
      <c r="T46" s="36"/>
      <c r="U46" s="36"/>
      <c r="V46" s="36"/>
      <c r="W46" s="36"/>
      <c r="X46" s="36"/>
    </row>
    <row r="47" spans="1:24" s="3" customFormat="1" ht="36.75" thickBot="1" x14ac:dyDescent="0.25">
      <c r="A47" s="2" t="s">
        <v>12</v>
      </c>
      <c r="B47" s="1" t="s">
        <v>10</v>
      </c>
      <c r="C47" s="36">
        <v>7713.5</v>
      </c>
      <c r="D47" s="36">
        <v>11432</v>
      </c>
      <c r="E47" s="36">
        <v>1170.25</v>
      </c>
      <c r="F47" s="36">
        <v>11439</v>
      </c>
      <c r="G47" s="36">
        <v>1232.5999999999999</v>
      </c>
      <c r="H47" s="36">
        <v>11599</v>
      </c>
      <c r="I47" s="36">
        <v>1232.4000000000001</v>
      </c>
      <c r="J47" s="36">
        <v>11599</v>
      </c>
      <c r="K47" s="34"/>
      <c r="L47" s="36"/>
      <c r="M47" s="36"/>
      <c r="N47" s="36"/>
      <c r="O47" s="36"/>
      <c r="P47" s="36"/>
      <c r="Q47" s="36"/>
      <c r="R47" s="36"/>
      <c r="S47" s="34"/>
      <c r="T47" s="36"/>
      <c r="U47" s="36"/>
      <c r="V47" s="36"/>
      <c r="W47" s="36"/>
      <c r="X47" s="36"/>
    </row>
    <row r="48" spans="1:24" ht="60.75" thickBot="1" x14ac:dyDescent="0.3">
      <c r="A48" s="2" t="s">
        <v>13</v>
      </c>
      <c r="B48" s="1" t="s">
        <v>14</v>
      </c>
      <c r="C48" s="36">
        <v>7713.5</v>
      </c>
      <c r="D48" s="36">
        <v>6650</v>
      </c>
      <c r="E48" s="36">
        <v>1170.25</v>
      </c>
      <c r="F48" s="36">
        <v>6650</v>
      </c>
      <c r="G48" s="36">
        <v>1232.5999999999999</v>
      </c>
      <c r="H48" s="36">
        <v>6947</v>
      </c>
      <c r="I48" s="36">
        <v>1232.4000000000001</v>
      </c>
      <c r="J48" s="36">
        <v>6947</v>
      </c>
      <c r="K48" s="34"/>
      <c r="L48" s="36"/>
      <c r="M48" s="36"/>
      <c r="N48" s="36"/>
      <c r="O48" s="36"/>
      <c r="P48" s="36"/>
      <c r="Q48" s="36"/>
      <c r="R48" s="36"/>
      <c r="S48" s="34"/>
      <c r="T48" s="36"/>
      <c r="U48" s="36"/>
      <c r="V48" s="36"/>
      <c r="W48" s="36"/>
      <c r="X48" s="36"/>
    </row>
    <row r="49" spans="1:24" ht="24.75" thickBot="1" x14ac:dyDescent="0.3">
      <c r="A49" s="2" t="s">
        <v>15</v>
      </c>
      <c r="B49" s="1" t="s">
        <v>14</v>
      </c>
      <c r="C49" s="36">
        <v>35817.699999999997</v>
      </c>
      <c r="D49" s="36">
        <v>135686</v>
      </c>
      <c r="E49" s="36">
        <v>31171.200000000001</v>
      </c>
      <c r="F49" s="36">
        <v>137658</v>
      </c>
      <c r="G49" s="36">
        <v>32066.6</v>
      </c>
      <c r="H49" s="36">
        <v>144242</v>
      </c>
      <c r="I49" s="36">
        <v>32047.599999999999</v>
      </c>
      <c r="J49" s="36">
        <v>152149</v>
      </c>
      <c r="K49" s="34"/>
      <c r="L49" s="36"/>
      <c r="M49" s="36"/>
      <c r="N49" s="36"/>
      <c r="O49" s="36"/>
      <c r="P49" s="36"/>
      <c r="Q49" s="36"/>
      <c r="R49" s="36"/>
      <c r="S49" s="34"/>
      <c r="T49" s="36"/>
      <c r="U49" s="36"/>
      <c r="V49" s="36"/>
      <c r="W49" s="36"/>
      <c r="X49" s="36"/>
    </row>
    <row r="50" spans="1:24" ht="24.75" thickBot="1" x14ac:dyDescent="0.3">
      <c r="A50" s="2" t="s">
        <v>16</v>
      </c>
      <c r="B50" s="1" t="s">
        <v>14</v>
      </c>
      <c r="C50" s="36">
        <v>5644.7</v>
      </c>
      <c r="D50" s="36">
        <v>95</v>
      </c>
      <c r="E50" s="36">
        <v>5416.2</v>
      </c>
      <c r="F50" s="36">
        <v>95</v>
      </c>
      <c r="G50" s="36">
        <v>3545.8</v>
      </c>
      <c r="H50" s="36">
        <v>95</v>
      </c>
      <c r="I50" s="36">
        <v>3544.2</v>
      </c>
      <c r="J50" s="36">
        <v>95</v>
      </c>
      <c r="K50" s="34"/>
      <c r="L50" s="36"/>
      <c r="M50" s="36"/>
      <c r="N50" s="36"/>
      <c r="O50" s="36"/>
      <c r="P50" s="36"/>
      <c r="Q50" s="36"/>
      <c r="R50" s="36"/>
      <c r="S50" s="34"/>
      <c r="T50" s="36"/>
      <c r="U50" s="36"/>
      <c r="V50" s="36"/>
      <c r="W50" s="36"/>
      <c r="X50" s="36"/>
    </row>
    <row r="51" spans="1:24" s="3" customFormat="1" ht="36.75" thickBot="1" x14ac:dyDescent="0.25">
      <c r="A51" s="2" t="s">
        <v>17</v>
      </c>
      <c r="B51" s="1" t="s">
        <v>14</v>
      </c>
      <c r="C51" s="35"/>
      <c r="D51" s="41"/>
      <c r="E51" s="35"/>
      <c r="F51" s="41"/>
      <c r="G51" s="36"/>
      <c r="H51" s="36"/>
      <c r="I51" s="36"/>
      <c r="J51" s="36"/>
      <c r="K51" s="34">
        <v>9656.2999999999993</v>
      </c>
      <c r="L51" s="36">
        <v>153305</v>
      </c>
      <c r="M51" s="36">
        <v>9466.2999999999993</v>
      </c>
      <c r="N51" s="36">
        <v>153157</v>
      </c>
      <c r="O51" s="36">
        <v>11839.3</v>
      </c>
      <c r="P51" s="36">
        <v>153611</v>
      </c>
      <c r="Q51" s="36">
        <v>11819.3</v>
      </c>
      <c r="R51" s="36">
        <v>153305</v>
      </c>
      <c r="S51" s="34">
        <v>13238.2</v>
      </c>
      <c r="T51" s="36">
        <v>153530</v>
      </c>
      <c r="U51" s="34">
        <v>13238.2</v>
      </c>
      <c r="V51" s="36">
        <v>153680</v>
      </c>
      <c r="W51" s="34">
        <v>13238.2</v>
      </c>
      <c r="X51" s="36">
        <v>153790</v>
      </c>
    </row>
    <row r="52" spans="1:24" s="3" customFormat="1" ht="48.75" thickBot="1" x14ac:dyDescent="0.25">
      <c r="A52" s="2" t="s">
        <v>18</v>
      </c>
      <c r="B52" s="1" t="s">
        <v>10</v>
      </c>
      <c r="C52" s="35"/>
      <c r="D52" s="41"/>
      <c r="E52" s="35"/>
      <c r="F52" s="41"/>
      <c r="G52" s="36"/>
      <c r="H52" s="36"/>
      <c r="I52" s="36"/>
      <c r="J52" s="36"/>
      <c r="K52" s="42">
        <v>1766.4</v>
      </c>
      <c r="L52" s="43">
        <v>260454</v>
      </c>
      <c r="M52" s="43">
        <v>1731.6</v>
      </c>
      <c r="N52" s="43">
        <v>258788</v>
      </c>
      <c r="O52" s="36">
        <v>2165.6999999999998</v>
      </c>
      <c r="P52" s="36">
        <v>258788</v>
      </c>
      <c r="Q52" s="36">
        <v>2162.1</v>
      </c>
      <c r="R52" s="36">
        <v>259509</v>
      </c>
      <c r="S52" s="34">
        <v>2421.6</v>
      </c>
      <c r="T52" s="36">
        <v>260009</v>
      </c>
      <c r="U52" s="34">
        <v>2421.6</v>
      </c>
      <c r="V52" s="36">
        <v>260509</v>
      </c>
      <c r="W52" s="34">
        <v>2421.6</v>
      </c>
      <c r="X52" s="36">
        <v>261010</v>
      </c>
    </row>
    <row r="53" spans="1:24" s="3" customFormat="1" ht="36.75" thickBot="1" x14ac:dyDescent="0.25">
      <c r="A53" s="2" t="s">
        <v>23</v>
      </c>
      <c r="B53" s="1" t="s">
        <v>10</v>
      </c>
      <c r="C53" s="35"/>
      <c r="D53" s="41"/>
      <c r="E53" s="35"/>
      <c r="F53" s="41"/>
      <c r="G53" s="36"/>
      <c r="H53" s="36"/>
      <c r="I53" s="36"/>
      <c r="J53" s="36"/>
      <c r="K53" s="42">
        <v>353.3</v>
      </c>
      <c r="L53" s="43">
        <v>10800</v>
      </c>
      <c r="M53" s="43">
        <v>346.3</v>
      </c>
      <c r="N53" s="43">
        <v>10800</v>
      </c>
      <c r="O53" s="36">
        <v>433.2</v>
      </c>
      <c r="P53" s="36">
        <v>9800</v>
      </c>
      <c r="Q53" s="36">
        <v>432.4</v>
      </c>
      <c r="R53" s="36">
        <v>9800</v>
      </c>
      <c r="S53" s="34">
        <v>484.3</v>
      </c>
      <c r="T53" s="36">
        <v>10010</v>
      </c>
      <c r="U53" s="34">
        <v>484.3</v>
      </c>
      <c r="V53" s="36">
        <v>10230</v>
      </c>
      <c r="W53" s="34">
        <v>484.3</v>
      </c>
      <c r="X53" s="36">
        <v>10480</v>
      </c>
    </row>
    <row r="54" spans="1:24" s="3" customFormat="1" ht="24.75" thickBot="1" x14ac:dyDescent="0.25">
      <c r="A54" s="2" t="s">
        <v>19</v>
      </c>
      <c r="B54" s="1" t="s">
        <v>10</v>
      </c>
      <c r="C54" s="35"/>
      <c r="D54" s="41"/>
      <c r="E54" s="35"/>
      <c r="F54" s="41"/>
      <c r="G54" s="36"/>
      <c r="H54" s="36"/>
      <c r="I54" s="36"/>
      <c r="J54" s="36"/>
      <c r="K54" s="34">
        <v>1553.8</v>
      </c>
      <c r="L54" s="36">
        <v>7227</v>
      </c>
      <c r="M54" s="36">
        <v>1472.8</v>
      </c>
      <c r="N54" s="36">
        <v>7227</v>
      </c>
      <c r="O54" s="36">
        <v>1827.7</v>
      </c>
      <c r="P54" s="36">
        <v>7300</v>
      </c>
      <c r="Q54" s="36">
        <v>1819.2</v>
      </c>
      <c r="R54" s="36">
        <v>7300</v>
      </c>
      <c r="S54" s="34">
        <v>2237.9</v>
      </c>
      <c r="T54" s="36">
        <v>7400</v>
      </c>
      <c r="U54" s="34">
        <v>2237.9</v>
      </c>
      <c r="V54" s="36">
        <v>7500</v>
      </c>
      <c r="W54" s="34">
        <v>2237.9</v>
      </c>
      <c r="X54" s="36">
        <v>7600</v>
      </c>
    </row>
    <row r="55" spans="1:24" s="3" customFormat="1" ht="60.75" thickBot="1" x14ac:dyDescent="0.25">
      <c r="A55" s="2" t="s">
        <v>20</v>
      </c>
      <c r="B55" s="1" t="s">
        <v>10</v>
      </c>
      <c r="C55" s="35"/>
      <c r="D55" s="41"/>
      <c r="E55" s="35"/>
      <c r="F55" s="41"/>
      <c r="G55" s="36"/>
      <c r="H55" s="36"/>
      <c r="I55" s="36"/>
      <c r="J55" s="36"/>
      <c r="K55" s="34">
        <v>665.9</v>
      </c>
      <c r="L55" s="36">
        <v>11650</v>
      </c>
      <c r="M55" s="36">
        <v>631.1</v>
      </c>
      <c r="N55" s="36">
        <v>11650</v>
      </c>
      <c r="O55" s="36">
        <v>783.3</v>
      </c>
      <c r="P55" s="36">
        <v>11680</v>
      </c>
      <c r="Q55" s="36">
        <v>779.7</v>
      </c>
      <c r="R55" s="36">
        <v>11820</v>
      </c>
      <c r="S55" s="34">
        <v>959.1</v>
      </c>
      <c r="T55" s="36">
        <v>11820</v>
      </c>
      <c r="U55" s="34">
        <v>959.1</v>
      </c>
      <c r="V55" s="36">
        <v>11870</v>
      </c>
      <c r="W55" s="34">
        <v>959.1</v>
      </c>
      <c r="X55" s="36">
        <v>11920</v>
      </c>
    </row>
    <row r="56" spans="1:24" s="3" customFormat="1" ht="60.75" thickBot="1" x14ac:dyDescent="0.25">
      <c r="A56" s="2" t="s">
        <v>21</v>
      </c>
      <c r="B56" s="1" t="s">
        <v>10</v>
      </c>
      <c r="C56" s="35"/>
      <c r="D56" s="41"/>
      <c r="E56" s="35"/>
      <c r="F56" s="41"/>
      <c r="G56" s="36"/>
      <c r="H56" s="36"/>
      <c r="I56" s="36"/>
      <c r="J56" s="36"/>
      <c r="K56" s="34">
        <v>10394.299999999999</v>
      </c>
      <c r="L56" s="36">
        <v>162</v>
      </c>
      <c r="M56" s="36">
        <v>10168.4</v>
      </c>
      <c r="N56" s="36">
        <v>165</v>
      </c>
      <c r="O56" s="36">
        <v>23167.9</v>
      </c>
      <c r="P56" s="36">
        <v>163</v>
      </c>
      <c r="Q56" s="36">
        <v>23105.599999999999</v>
      </c>
      <c r="R56" s="36">
        <v>167</v>
      </c>
      <c r="S56" s="34">
        <v>14189</v>
      </c>
      <c r="T56" s="36">
        <v>164</v>
      </c>
      <c r="U56" s="36">
        <v>14727.1</v>
      </c>
      <c r="V56" s="36">
        <v>164</v>
      </c>
      <c r="W56" s="36">
        <v>14681.6</v>
      </c>
      <c r="X56" s="36">
        <v>164</v>
      </c>
    </row>
    <row r="57" spans="1:24" s="3" customFormat="1" ht="36.75" thickBot="1" x14ac:dyDescent="0.25">
      <c r="A57" s="2" t="s">
        <v>22</v>
      </c>
      <c r="B57" s="1" t="s">
        <v>14</v>
      </c>
      <c r="C57" s="35"/>
      <c r="D57" s="41"/>
      <c r="E57" s="35"/>
      <c r="F57" s="41"/>
      <c r="G57" s="36"/>
      <c r="H57" s="36"/>
      <c r="I57" s="36"/>
      <c r="J57" s="36"/>
      <c r="K57" s="34">
        <v>20788</v>
      </c>
      <c r="L57" s="36">
        <v>152453</v>
      </c>
      <c r="M57" s="36">
        <v>20336.2</v>
      </c>
      <c r="N57" s="36">
        <v>154437</v>
      </c>
      <c r="O57" s="36">
        <v>11584.3</v>
      </c>
      <c r="P57" s="36">
        <v>152910</v>
      </c>
      <c r="Q57" s="36">
        <v>11553.2</v>
      </c>
      <c r="R57" s="36">
        <v>154293</v>
      </c>
      <c r="S57" s="34"/>
      <c r="T57" s="36"/>
      <c r="U57" s="36"/>
      <c r="V57" s="36"/>
      <c r="W57" s="36"/>
      <c r="X57" s="36"/>
    </row>
    <row r="58" spans="1:24" ht="15.75" customHeight="1" x14ac:dyDescent="0.25">
      <c r="A58" s="91" t="s">
        <v>24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ht="16.5" customHeight="1" thickBot="1" x14ac:dyDescent="0.3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ht="24" customHeight="1" thickBot="1" x14ac:dyDescent="0.3">
      <c r="A60" s="45" t="s">
        <v>2</v>
      </c>
      <c r="B60" s="45" t="s">
        <v>3</v>
      </c>
      <c r="C60" s="93" t="s">
        <v>25</v>
      </c>
      <c r="D60" s="94"/>
      <c r="E60" s="94"/>
      <c r="F60" s="95"/>
      <c r="G60" s="93" t="s">
        <v>26</v>
      </c>
      <c r="H60" s="94"/>
      <c r="I60" s="94"/>
      <c r="J60" s="95"/>
      <c r="K60" s="93" t="s">
        <v>27</v>
      </c>
      <c r="L60" s="94"/>
      <c r="M60" s="94"/>
      <c r="N60" s="95"/>
      <c r="O60" s="93" t="s">
        <v>28</v>
      </c>
      <c r="P60" s="94"/>
      <c r="Q60" s="94"/>
      <c r="R60" s="95"/>
      <c r="S60" s="102" t="s">
        <v>29</v>
      </c>
      <c r="T60" s="102"/>
      <c r="U60" s="102" t="s">
        <v>8</v>
      </c>
      <c r="V60" s="102"/>
      <c r="W60" s="103" t="s">
        <v>30</v>
      </c>
      <c r="X60" s="103"/>
    </row>
    <row r="61" spans="1:24" ht="36" customHeight="1" thickBot="1" x14ac:dyDescent="0.3">
      <c r="A61" s="46"/>
      <c r="B61" s="46"/>
      <c r="C61" s="96"/>
      <c r="D61" s="97"/>
      <c r="E61" s="97"/>
      <c r="F61" s="98"/>
      <c r="G61" s="96"/>
      <c r="H61" s="97"/>
      <c r="I61" s="97"/>
      <c r="J61" s="98"/>
      <c r="K61" s="96"/>
      <c r="L61" s="97"/>
      <c r="M61" s="97"/>
      <c r="N61" s="98"/>
      <c r="O61" s="96"/>
      <c r="P61" s="97"/>
      <c r="Q61" s="97"/>
      <c r="R61" s="98"/>
      <c r="S61" s="102"/>
      <c r="T61" s="102"/>
      <c r="U61" s="102"/>
      <c r="V61" s="102"/>
      <c r="W61" s="103"/>
      <c r="X61" s="103"/>
    </row>
    <row r="62" spans="1:24" ht="15" customHeight="1" thickBot="1" x14ac:dyDescent="0.3">
      <c r="A62" s="46"/>
      <c r="B62" s="46"/>
      <c r="C62" s="96"/>
      <c r="D62" s="97"/>
      <c r="E62" s="97"/>
      <c r="F62" s="98"/>
      <c r="G62" s="96"/>
      <c r="H62" s="97"/>
      <c r="I62" s="97"/>
      <c r="J62" s="98"/>
      <c r="K62" s="96"/>
      <c r="L62" s="97"/>
      <c r="M62" s="97"/>
      <c r="N62" s="98"/>
      <c r="O62" s="96"/>
      <c r="P62" s="97"/>
      <c r="Q62" s="97"/>
      <c r="R62" s="98"/>
      <c r="S62" s="102"/>
      <c r="T62" s="102"/>
      <c r="U62" s="102"/>
      <c r="V62" s="102"/>
      <c r="W62" s="103"/>
      <c r="X62" s="103"/>
    </row>
    <row r="63" spans="1:24" ht="15" customHeight="1" thickBot="1" x14ac:dyDescent="0.3">
      <c r="A63" s="46"/>
      <c r="B63" s="46"/>
      <c r="C63" s="96"/>
      <c r="D63" s="97"/>
      <c r="E63" s="97"/>
      <c r="F63" s="98"/>
      <c r="G63" s="96"/>
      <c r="H63" s="97"/>
      <c r="I63" s="97"/>
      <c r="J63" s="98"/>
      <c r="K63" s="96"/>
      <c r="L63" s="97"/>
      <c r="M63" s="97"/>
      <c r="N63" s="98"/>
      <c r="O63" s="96"/>
      <c r="P63" s="97"/>
      <c r="Q63" s="97"/>
      <c r="R63" s="98"/>
      <c r="S63" s="102"/>
      <c r="T63" s="102"/>
      <c r="U63" s="102"/>
      <c r="V63" s="102"/>
      <c r="W63" s="103"/>
      <c r="X63" s="103"/>
    </row>
    <row r="64" spans="1:24" ht="15.75" thickBot="1" x14ac:dyDescent="0.3">
      <c r="A64" s="46"/>
      <c r="B64" s="46"/>
      <c r="C64" s="99"/>
      <c r="D64" s="100"/>
      <c r="E64" s="100"/>
      <c r="F64" s="101"/>
      <c r="G64" s="99"/>
      <c r="H64" s="100"/>
      <c r="I64" s="100"/>
      <c r="J64" s="101"/>
      <c r="K64" s="99"/>
      <c r="L64" s="100"/>
      <c r="M64" s="100"/>
      <c r="N64" s="101"/>
      <c r="O64" s="99"/>
      <c r="P64" s="100"/>
      <c r="Q64" s="100"/>
      <c r="R64" s="101"/>
      <c r="S64" s="102"/>
      <c r="T64" s="102"/>
      <c r="U64" s="102"/>
      <c r="V64" s="102"/>
      <c r="W64" s="103"/>
      <c r="X64" s="103"/>
    </row>
    <row r="65" spans="1:24" ht="24.75" customHeight="1" thickBot="1" x14ac:dyDescent="0.3">
      <c r="A65" s="46"/>
      <c r="B65" s="46"/>
      <c r="C65" s="64" t="s">
        <v>0</v>
      </c>
      <c r="D65" s="65"/>
      <c r="E65" s="64" t="s">
        <v>1</v>
      </c>
      <c r="F65" s="65"/>
      <c r="G65" s="64" t="s">
        <v>0</v>
      </c>
      <c r="H65" s="65"/>
      <c r="I65" s="64" t="s">
        <v>1</v>
      </c>
      <c r="J65" s="65"/>
      <c r="K65" s="64" t="s">
        <v>0</v>
      </c>
      <c r="L65" s="65"/>
      <c r="M65" s="64" t="s">
        <v>1</v>
      </c>
      <c r="N65" s="65"/>
      <c r="O65" s="64" t="s">
        <v>0</v>
      </c>
      <c r="P65" s="65"/>
      <c r="Q65" s="64" t="s">
        <v>1</v>
      </c>
      <c r="R65" s="65"/>
      <c r="S65" s="102" t="s">
        <v>5</v>
      </c>
      <c r="T65" s="102" t="s">
        <v>4</v>
      </c>
      <c r="U65" s="102" t="s">
        <v>5</v>
      </c>
      <c r="V65" s="102" t="s">
        <v>4</v>
      </c>
      <c r="W65" s="102" t="s">
        <v>5</v>
      </c>
      <c r="X65" s="103" t="s">
        <v>4</v>
      </c>
    </row>
    <row r="66" spans="1:24" ht="15.75" customHeight="1" thickBot="1" x14ac:dyDescent="0.3">
      <c r="A66" s="46"/>
      <c r="B66" s="46"/>
      <c r="C66" s="45" t="s">
        <v>6</v>
      </c>
      <c r="D66" s="45" t="s">
        <v>7</v>
      </c>
      <c r="E66" s="45" t="s">
        <v>6</v>
      </c>
      <c r="F66" s="45" t="s">
        <v>7</v>
      </c>
      <c r="G66" s="45" t="s">
        <v>6</v>
      </c>
      <c r="H66" s="45" t="s">
        <v>7</v>
      </c>
      <c r="I66" s="45" t="s">
        <v>6</v>
      </c>
      <c r="J66" s="45" t="s">
        <v>7</v>
      </c>
      <c r="K66" s="45" t="s">
        <v>6</v>
      </c>
      <c r="L66" s="45" t="s">
        <v>7</v>
      </c>
      <c r="M66" s="45" t="s">
        <v>6</v>
      </c>
      <c r="N66" s="45" t="s">
        <v>7</v>
      </c>
      <c r="O66" s="45" t="s">
        <v>6</v>
      </c>
      <c r="P66" s="45" t="s">
        <v>7</v>
      </c>
      <c r="Q66" s="45" t="s">
        <v>6</v>
      </c>
      <c r="R66" s="45" t="s">
        <v>7</v>
      </c>
      <c r="S66" s="102"/>
      <c r="T66" s="102"/>
      <c r="U66" s="102"/>
      <c r="V66" s="102"/>
      <c r="W66" s="102"/>
      <c r="X66" s="103"/>
    </row>
    <row r="67" spans="1:24" ht="15.75" thickBot="1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102"/>
      <c r="T67" s="102"/>
      <c r="U67" s="102"/>
      <c r="V67" s="102"/>
      <c r="W67" s="102"/>
      <c r="X67" s="103"/>
    </row>
    <row r="68" spans="1:24" ht="15.75" thickBot="1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102"/>
      <c r="T68" s="102"/>
      <c r="U68" s="102"/>
      <c r="V68" s="102"/>
      <c r="W68" s="102"/>
      <c r="X68" s="103"/>
    </row>
    <row r="69" spans="1:24" ht="56.25" customHeight="1" thickBot="1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102"/>
      <c r="T69" s="102"/>
      <c r="U69" s="102"/>
      <c r="V69" s="102"/>
      <c r="W69" s="102"/>
      <c r="X69" s="103"/>
    </row>
    <row r="70" spans="1:24" ht="15.75" thickBot="1" x14ac:dyDescent="0.3">
      <c r="A70" s="2">
        <v>1</v>
      </c>
      <c r="B70" s="1">
        <v>2</v>
      </c>
      <c r="C70" s="1">
        <v>3</v>
      </c>
      <c r="D70" s="1">
        <v>4</v>
      </c>
      <c r="E70" s="1">
        <v>5</v>
      </c>
      <c r="F70" s="1">
        <v>6</v>
      </c>
      <c r="G70" s="1">
        <v>7</v>
      </c>
      <c r="H70" s="1">
        <v>8</v>
      </c>
      <c r="I70" s="1">
        <v>9</v>
      </c>
      <c r="J70" s="1">
        <v>10</v>
      </c>
      <c r="K70" s="2">
        <v>11</v>
      </c>
      <c r="L70" s="1">
        <v>12</v>
      </c>
      <c r="M70" s="1">
        <v>13</v>
      </c>
      <c r="N70" s="1">
        <v>14</v>
      </c>
      <c r="O70" s="1">
        <v>15</v>
      </c>
      <c r="P70" s="1">
        <v>16</v>
      </c>
      <c r="Q70" s="1">
        <v>17</v>
      </c>
      <c r="R70" s="1">
        <v>18</v>
      </c>
      <c r="S70" s="4">
        <v>19</v>
      </c>
      <c r="T70" s="5">
        <v>20</v>
      </c>
      <c r="U70" s="5">
        <v>21</v>
      </c>
      <c r="V70" s="5">
        <v>22</v>
      </c>
      <c r="W70" s="5">
        <v>23</v>
      </c>
      <c r="X70" s="1">
        <v>24</v>
      </c>
    </row>
    <row r="71" spans="1:24" ht="50.25" customHeight="1" thickBot="1" x14ac:dyDescent="0.3">
      <c r="A71" s="6" t="str">
        <f>[1]Лист1!A20</f>
        <v>1.Организация мероприятий по поиску и отбору проектов в сфере производства</v>
      </c>
      <c r="B71" s="1">
        <f>[1]Лист1!B20</f>
        <v>0</v>
      </c>
      <c r="C71" s="1">
        <f>[1]Лист1!C20</f>
        <v>1399300</v>
      </c>
      <c r="D71" s="1">
        <f>[1]Лист1!D20</f>
        <v>0</v>
      </c>
      <c r="E71" s="1">
        <f>[1]Лист1!E20</f>
        <v>1399300</v>
      </c>
      <c r="F71" s="1">
        <f>[1]Лист1!F20</f>
        <v>0</v>
      </c>
      <c r="G71" s="1">
        <f>[1]Лист1!G20</f>
        <v>1543945</v>
      </c>
      <c r="H71" s="1">
        <f>[1]Лист1!H20</f>
        <v>0</v>
      </c>
      <c r="I71" s="1">
        <f>[1]Лист1!I20</f>
        <v>1543945</v>
      </c>
      <c r="J71" s="1">
        <f>[1]Лист1!J20</f>
        <v>0</v>
      </c>
      <c r="K71" s="2">
        <f>[1]Лист1!K20</f>
        <v>0</v>
      </c>
      <c r="L71" s="1">
        <f>[1]Лист1!L20</f>
        <v>0</v>
      </c>
      <c r="M71" s="1">
        <f>[1]Лист1!M20</f>
        <v>0</v>
      </c>
      <c r="N71" s="1">
        <f>[1]Лист1!N20</f>
        <v>0</v>
      </c>
      <c r="O71" s="1">
        <f>[1]Лист1!O20</f>
        <v>0</v>
      </c>
      <c r="P71" s="1">
        <f>[1]Лист1!P20</f>
        <v>0</v>
      </c>
      <c r="Q71" s="1">
        <f>[1]Лист1!Q20</f>
        <v>0</v>
      </c>
      <c r="R71" s="1">
        <f>[1]Лист1!R20</f>
        <v>0</v>
      </c>
      <c r="S71" s="4">
        <f>[1]Лист1!S20</f>
        <v>0</v>
      </c>
      <c r="T71" s="5">
        <f>[1]Лист1!T20</f>
        <v>0</v>
      </c>
      <c r="U71" s="5">
        <f>[1]Лист1!U20</f>
        <v>0</v>
      </c>
      <c r="V71" s="5">
        <f>[1]Лист1!V20</f>
        <v>0</v>
      </c>
      <c r="W71" s="5">
        <f>[1]Лист1!W20</f>
        <v>0</v>
      </c>
      <c r="X71" s="1">
        <f>[1]Лист1!X20</f>
        <v>0</v>
      </c>
    </row>
    <row r="72" spans="1:24" ht="75" customHeight="1" thickBot="1" x14ac:dyDescent="0.3">
      <c r="A72" s="7" t="str">
        <f>[1]Лист1!A21</f>
        <v>1.1 Количество мероприятий (совещания,семинары,круглые столы, конференции и т.п.) организованных или проводимых с участием МУ "ТБИ"</v>
      </c>
      <c r="B72" s="1" t="str">
        <f>[1]Лист1!B21</f>
        <v>шт.</v>
      </c>
      <c r="C72" s="1">
        <f>[1]Лист1!C21</f>
        <v>0</v>
      </c>
      <c r="D72" s="1">
        <f>[1]Лист1!D21</f>
        <v>12</v>
      </c>
      <c r="E72" s="1">
        <f>[1]Лист1!E21</f>
        <v>0</v>
      </c>
      <c r="F72" s="1">
        <f>[1]Лист1!F21</f>
        <v>12</v>
      </c>
      <c r="G72" s="1">
        <f>[1]Лист1!G21</f>
        <v>0</v>
      </c>
      <c r="H72" s="1">
        <f>[1]Лист1!H21</f>
        <v>12</v>
      </c>
      <c r="I72" s="1">
        <f>[1]Лист1!I21</f>
        <v>0</v>
      </c>
      <c r="J72" s="1">
        <f>[1]Лист1!J21</f>
        <v>12</v>
      </c>
      <c r="K72" s="2">
        <f>[1]Лист1!K21</f>
        <v>0</v>
      </c>
      <c r="L72" s="1">
        <f>[1]Лист1!L21</f>
        <v>0</v>
      </c>
      <c r="M72" s="1">
        <f>[1]Лист1!M21</f>
        <v>0</v>
      </c>
      <c r="N72" s="1">
        <f>[1]Лист1!N21</f>
        <v>0</v>
      </c>
      <c r="O72" s="1">
        <f>[1]Лист1!O21</f>
        <v>0</v>
      </c>
      <c r="P72" s="1">
        <f>[1]Лист1!P21</f>
        <v>0</v>
      </c>
      <c r="Q72" s="1">
        <f>[1]Лист1!Q21</f>
        <v>0</v>
      </c>
      <c r="R72" s="1">
        <f>[1]Лист1!R21</f>
        <v>0</v>
      </c>
      <c r="S72" s="4">
        <f>[1]Лист1!S21</f>
        <v>0</v>
      </c>
      <c r="T72" s="5">
        <f>[1]Лист1!T21</f>
        <v>0</v>
      </c>
      <c r="U72" s="5">
        <f>[1]Лист1!U21</f>
        <v>0</v>
      </c>
      <c r="V72" s="5">
        <f>[1]Лист1!V21</f>
        <v>0</v>
      </c>
      <c r="W72" s="5">
        <f>[1]Лист1!W21</f>
        <v>0</v>
      </c>
      <c r="X72" s="1">
        <f>[1]Лист1!X21</f>
        <v>0</v>
      </c>
    </row>
    <row r="73" spans="1:24" ht="36.75" thickBot="1" x14ac:dyDescent="0.3">
      <c r="A73" s="8" t="str">
        <f>[1]Лист1!A22</f>
        <v>1.2.Количество студентов, проходящих практику в МУ "ТБИ"и в компаниях-резидентах</v>
      </c>
      <c r="B73" s="1" t="str">
        <f>[1]Лист1!B22</f>
        <v>чел.</v>
      </c>
      <c r="C73" s="1">
        <f>[1]Лист1!C22</f>
        <v>0</v>
      </c>
      <c r="D73" s="1">
        <f>[1]Лист1!D22</f>
        <v>4</v>
      </c>
      <c r="E73" s="1">
        <f>[1]Лист1!E22</f>
        <v>0</v>
      </c>
      <c r="F73" s="1">
        <f>[1]Лист1!F22</f>
        <v>4</v>
      </c>
      <c r="G73" s="1">
        <f>[1]Лист1!G22</f>
        <v>0</v>
      </c>
      <c r="H73" s="1">
        <f>[1]Лист1!H22</f>
        <v>4</v>
      </c>
      <c r="I73" s="1">
        <f>[1]Лист1!I22</f>
        <v>0</v>
      </c>
      <c r="J73" s="1">
        <f>[1]Лист1!J22</f>
        <v>4</v>
      </c>
      <c r="K73" s="2">
        <f>[1]Лист1!K22</f>
        <v>0</v>
      </c>
      <c r="L73" s="1">
        <f>[1]Лист1!L22</f>
        <v>0</v>
      </c>
      <c r="M73" s="1">
        <f>[1]Лист1!M22</f>
        <v>0</v>
      </c>
      <c r="N73" s="1">
        <f>[1]Лист1!N22</f>
        <v>0</v>
      </c>
      <c r="O73" s="1">
        <f>[1]Лист1!O22</f>
        <v>0</v>
      </c>
      <c r="P73" s="1">
        <f>[1]Лист1!P22</f>
        <v>0</v>
      </c>
      <c r="Q73" s="1">
        <f>[1]Лист1!Q22</f>
        <v>0</v>
      </c>
      <c r="R73" s="1">
        <f>[1]Лист1!R22</f>
        <v>0</v>
      </c>
      <c r="S73" s="4">
        <f>[1]Лист1!S22</f>
        <v>0</v>
      </c>
      <c r="T73" s="5">
        <f>[1]Лист1!T22</f>
        <v>0</v>
      </c>
      <c r="U73" s="5">
        <f>[1]Лист1!U22</f>
        <v>0</v>
      </c>
      <c r="V73" s="5">
        <f>[1]Лист1!V22</f>
        <v>0</v>
      </c>
      <c r="W73" s="5">
        <f>[1]Лист1!W22</f>
        <v>0</v>
      </c>
      <c r="X73" s="1">
        <f>[1]Лист1!X22</f>
        <v>0</v>
      </c>
    </row>
    <row r="74" spans="1:24" ht="63.75" customHeight="1" thickBot="1" x14ac:dyDescent="0.3">
      <c r="A74" s="9" t="str">
        <f>[1]Лист1!A23</f>
        <v xml:space="preserve">1.3.Количество заседаний комиссий по отбору проектов-претендентов на размещение в МУ "ТБИ" и другим видам государственной поддержки    </v>
      </c>
      <c r="B74" s="1" t="str">
        <f>[1]Лист1!B23</f>
        <v>шт.</v>
      </c>
      <c r="C74" s="1">
        <f>[1]Лист1!C23</f>
        <v>0</v>
      </c>
      <c r="D74" s="1">
        <f>[1]Лист1!D23</f>
        <v>4</v>
      </c>
      <c r="E74" s="1">
        <f>[1]Лист1!E23</f>
        <v>0</v>
      </c>
      <c r="F74" s="1">
        <f>[1]Лист1!F23</f>
        <v>4</v>
      </c>
      <c r="G74" s="1">
        <f>[1]Лист1!G23</f>
        <v>0</v>
      </c>
      <c r="H74" s="1">
        <f>[1]Лист1!H23</f>
        <v>4</v>
      </c>
      <c r="I74" s="1">
        <f>[1]Лист1!I23</f>
        <v>0</v>
      </c>
      <c r="J74" s="1">
        <f>[1]Лист1!J23</f>
        <v>4</v>
      </c>
      <c r="K74" s="2">
        <f>[1]Лист1!K23</f>
        <v>0</v>
      </c>
      <c r="L74" s="1">
        <f>[1]Лист1!L23</f>
        <v>0</v>
      </c>
      <c r="M74" s="1">
        <f>[1]Лист1!M23</f>
        <v>0</v>
      </c>
      <c r="N74" s="1">
        <f>[1]Лист1!N23</f>
        <v>0</v>
      </c>
      <c r="O74" s="1">
        <f>[1]Лист1!O23</f>
        <v>0</v>
      </c>
      <c r="P74" s="1">
        <f>[1]Лист1!P23</f>
        <v>0</v>
      </c>
      <c r="Q74" s="1">
        <f>[1]Лист1!Q23</f>
        <v>0</v>
      </c>
      <c r="R74" s="1">
        <f>[1]Лист1!R23</f>
        <v>0</v>
      </c>
      <c r="S74" s="4">
        <f>[1]Лист1!S23</f>
        <v>0</v>
      </c>
      <c r="T74" s="5">
        <f>[1]Лист1!T23</f>
        <v>0</v>
      </c>
      <c r="U74" s="5">
        <f>[1]Лист1!U23</f>
        <v>0</v>
      </c>
      <c r="V74" s="5">
        <f>[1]Лист1!V23</f>
        <v>0</v>
      </c>
      <c r="W74" s="5">
        <f>[1]Лист1!W23</f>
        <v>0</v>
      </c>
      <c r="X74" s="1">
        <f>[1]Лист1!X23</f>
        <v>0</v>
      </c>
    </row>
    <row r="75" spans="1:24" ht="63.75" customHeight="1" thickBot="1" x14ac:dyDescent="0.3">
      <c r="A75" s="9" t="str">
        <f>[1]Лист1!A24</f>
        <v>1.4.Количество принятых решений по ведению Реестра производственных малых и средних предприятий Тоншаевского района</v>
      </c>
      <c r="B75" s="1" t="str">
        <f>[1]Лист1!B24</f>
        <v>шт.</v>
      </c>
      <c r="C75" s="1">
        <f>[1]Лист1!C24</f>
        <v>0</v>
      </c>
      <c r="D75" s="1">
        <f>[1]Лист1!D24</f>
        <v>4</v>
      </c>
      <c r="E75" s="1">
        <f>[1]Лист1!E24</f>
        <v>0</v>
      </c>
      <c r="F75" s="1">
        <f>[1]Лист1!F24</f>
        <v>4</v>
      </c>
      <c r="G75" s="1">
        <f>[1]Лист1!G24</f>
        <v>0</v>
      </c>
      <c r="H75" s="1">
        <f>[1]Лист1!H24</f>
        <v>4</v>
      </c>
      <c r="I75" s="1">
        <f>[1]Лист1!I24</f>
        <v>0</v>
      </c>
      <c r="J75" s="1">
        <f>[1]Лист1!J24</f>
        <v>4</v>
      </c>
      <c r="K75" s="2">
        <f>[1]Лист1!K24</f>
        <v>0</v>
      </c>
      <c r="L75" s="1">
        <f>[1]Лист1!L24</f>
        <v>0</v>
      </c>
      <c r="M75" s="1">
        <f>[1]Лист1!M24</f>
        <v>0</v>
      </c>
      <c r="N75" s="1">
        <f>[1]Лист1!N24</f>
        <v>0</v>
      </c>
      <c r="O75" s="1">
        <f>[1]Лист1!O24</f>
        <v>0</v>
      </c>
      <c r="P75" s="1">
        <f>[1]Лист1!P24</f>
        <v>0</v>
      </c>
      <c r="Q75" s="1">
        <f>[1]Лист1!Q24</f>
        <v>0</v>
      </c>
      <c r="R75" s="1">
        <f>[1]Лист1!R24</f>
        <v>0</v>
      </c>
      <c r="S75" s="4">
        <f>[1]Лист1!S24</f>
        <v>0</v>
      </c>
      <c r="T75" s="5">
        <f>[1]Лист1!T24</f>
        <v>0</v>
      </c>
      <c r="U75" s="5">
        <f>[1]Лист1!U24</f>
        <v>0</v>
      </c>
      <c r="V75" s="5">
        <f>[1]Лист1!V24</f>
        <v>0</v>
      </c>
      <c r="W75" s="5">
        <f>[1]Лист1!W24</f>
        <v>0</v>
      </c>
      <c r="X75" s="1">
        <f>[1]Лист1!X24</f>
        <v>0</v>
      </c>
    </row>
    <row r="76" spans="1:24" ht="119.25" customHeight="1" thickBot="1" x14ac:dyDescent="0.3">
      <c r="A76" s="9" t="str">
        <f>[1]Лист1!A25</f>
        <v>1.5. Количество информационных сообщений по вопросам действующего законодательства, программ, возможностей для развития предпринимательства и т.д. направленных субъектам малого предпринимательства Тоншаевского района, в том числе компаниям-резидентам</v>
      </c>
      <c r="B76" s="1" t="str">
        <f>[1]Лист1!B25</f>
        <v>шт.</v>
      </c>
      <c r="C76" s="1">
        <f>[1]Лист1!C25</f>
        <v>0</v>
      </c>
      <c r="D76" s="1">
        <f>[1]Лист1!D25</f>
        <v>12</v>
      </c>
      <c r="E76" s="1">
        <f>[1]Лист1!E25</f>
        <v>0</v>
      </c>
      <c r="F76" s="1">
        <f>[1]Лист1!F25</f>
        <v>12</v>
      </c>
      <c r="G76" s="1">
        <f>[1]Лист1!G25</f>
        <v>0</v>
      </c>
      <c r="H76" s="1">
        <f>[1]Лист1!H25</f>
        <v>12</v>
      </c>
      <c r="I76" s="1">
        <f>[1]Лист1!I25</f>
        <v>0</v>
      </c>
      <c r="J76" s="1">
        <f>[1]Лист1!J25</f>
        <v>12</v>
      </c>
      <c r="K76" s="2">
        <f>[1]Лист1!K25</f>
        <v>0</v>
      </c>
      <c r="L76" s="1">
        <f>[1]Лист1!L25</f>
        <v>0</v>
      </c>
      <c r="M76" s="1">
        <f>[1]Лист1!M25</f>
        <v>0</v>
      </c>
      <c r="N76" s="1">
        <f>[1]Лист1!N25</f>
        <v>0</v>
      </c>
      <c r="O76" s="1">
        <f>[1]Лист1!O25</f>
        <v>0</v>
      </c>
      <c r="P76" s="1">
        <f>[1]Лист1!P25</f>
        <v>0</v>
      </c>
      <c r="Q76" s="1">
        <f>[1]Лист1!Q25</f>
        <v>0</v>
      </c>
      <c r="R76" s="1">
        <f>[1]Лист1!R25</f>
        <v>0</v>
      </c>
      <c r="S76" s="4">
        <f>[1]Лист1!S25</f>
        <v>0</v>
      </c>
      <c r="T76" s="5">
        <f>[1]Лист1!T25</f>
        <v>0</v>
      </c>
      <c r="U76" s="5">
        <f>[1]Лист1!U25</f>
        <v>0</v>
      </c>
      <c r="V76" s="5">
        <f>[1]Лист1!V25</f>
        <v>0</v>
      </c>
      <c r="W76" s="5">
        <f>[1]Лист1!W25</f>
        <v>0</v>
      </c>
      <c r="X76" s="1">
        <f>[1]Лист1!X25</f>
        <v>0</v>
      </c>
    </row>
    <row r="77" spans="1:24" ht="67.5" customHeight="1" thickBot="1" x14ac:dyDescent="0.3">
      <c r="A77" s="6" t="str">
        <f>[1]Лист1!A26</f>
        <v>2.Создание благоприятной среды для развития субъектов малого предпринимательства в сфере производства-резидентов  МУ «ТБИ»</v>
      </c>
      <c r="B77" s="1">
        <f>[1]Лист1!B26</f>
        <v>0</v>
      </c>
      <c r="C77" s="1">
        <f>[1]Лист1!C26</f>
        <v>1399300</v>
      </c>
      <c r="D77" s="1">
        <f>[1]Лист1!D26</f>
        <v>0</v>
      </c>
      <c r="E77" s="1">
        <f>[1]Лист1!E26</f>
        <v>1399300</v>
      </c>
      <c r="F77" s="1">
        <f>[1]Лист1!F26</f>
        <v>0</v>
      </c>
      <c r="G77" s="1">
        <f>[1]Лист1!G26</f>
        <v>1543945</v>
      </c>
      <c r="H77" s="1">
        <f>[1]Лист1!H26</f>
        <v>0</v>
      </c>
      <c r="I77" s="1">
        <f>[1]Лист1!I26</f>
        <v>1543945</v>
      </c>
      <c r="J77" s="1">
        <f>[1]Лист1!J26</f>
        <v>0</v>
      </c>
      <c r="K77" s="2">
        <f>[1]Лист1!K26</f>
        <v>0</v>
      </c>
      <c r="L77" s="1">
        <f>[1]Лист1!L26</f>
        <v>0</v>
      </c>
      <c r="M77" s="1">
        <f>[1]Лист1!M26</f>
        <v>0</v>
      </c>
      <c r="N77" s="1">
        <f>[1]Лист1!N26</f>
        <v>0</v>
      </c>
      <c r="O77" s="1">
        <f>[1]Лист1!O26</f>
        <v>0</v>
      </c>
      <c r="P77" s="1">
        <f>[1]Лист1!P26</f>
        <v>0</v>
      </c>
      <c r="Q77" s="1">
        <f>[1]Лист1!Q26</f>
        <v>0</v>
      </c>
      <c r="R77" s="1">
        <f>[1]Лист1!R26</f>
        <v>0</v>
      </c>
      <c r="S77" s="4">
        <f>[1]Лист1!S26</f>
        <v>0</v>
      </c>
      <c r="T77" s="5">
        <f>[1]Лист1!T26</f>
        <v>0</v>
      </c>
      <c r="U77" s="5">
        <f>[1]Лист1!U26</f>
        <v>0</v>
      </c>
      <c r="V77" s="5">
        <f>[1]Лист1!V26</f>
        <v>0</v>
      </c>
      <c r="W77" s="5">
        <f>[1]Лист1!W26</f>
        <v>0</v>
      </c>
      <c r="X77" s="1">
        <f>[1]Лист1!X26</f>
        <v>0</v>
      </c>
    </row>
    <row r="78" spans="1:24" ht="54.75" customHeight="1" thickBot="1" x14ac:dyDescent="0.3">
      <c r="A78" s="10" t="str">
        <f>[1]Лист1!A27</f>
        <v xml:space="preserve">2.1.  Количество сформированных плановых и внеплановых рекомендаций компаниям-резидентам     </v>
      </c>
      <c r="B78" s="1" t="str">
        <f>[1]Лист1!B27</f>
        <v>шт.</v>
      </c>
      <c r="C78" s="1">
        <f>[1]Лист1!C27</f>
        <v>0</v>
      </c>
      <c r="D78" s="1">
        <f>[1]Лист1!D27</f>
        <v>12</v>
      </c>
      <c r="E78" s="1">
        <f>[1]Лист1!E27</f>
        <v>0</v>
      </c>
      <c r="F78" s="1">
        <f>[1]Лист1!F27</f>
        <v>12</v>
      </c>
      <c r="G78" s="1">
        <f>[1]Лист1!G27</f>
        <v>0</v>
      </c>
      <c r="H78" s="1">
        <f>[1]Лист1!H27</f>
        <v>12</v>
      </c>
      <c r="I78" s="1">
        <f>[1]Лист1!I27</f>
        <v>0</v>
      </c>
      <c r="J78" s="1">
        <f>[1]Лист1!J27</f>
        <v>12</v>
      </c>
      <c r="K78" s="2">
        <f>[1]Лист1!K27</f>
        <v>0</v>
      </c>
      <c r="L78" s="1">
        <f>[1]Лист1!L27</f>
        <v>0</v>
      </c>
      <c r="M78" s="1">
        <f>[1]Лист1!M27</f>
        <v>0</v>
      </c>
      <c r="N78" s="1">
        <f>[1]Лист1!N27</f>
        <v>0</v>
      </c>
      <c r="O78" s="1">
        <f>[1]Лист1!O27</f>
        <v>0</v>
      </c>
      <c r="P78" s="1">
        <f>[1]Лист1!P27</f>
        <v>0</v>
      </c>
      <c r="Q78" s="1">
        <f>[1]Лист1!Q27</f>
        <v>0</v>
      </c>
      <c r="R78" s="1">
        <f>[1]Лист1!R27</f>
        <v>0</v>
      </c>
      <c r="S78" s="4">
        <f>[1]Лист1!S27</f>
        <v>0</v>
      </c>
      <c r="T78" s="5">
        <f>[1]Лист1!T27</f>
        <v>0</v>
      </c>
      <c r="U78" s="5">
        <f>[1]Лист1!U27</f>
        <v>0</v>
      </c>
      <c r="V78" s="5">
        <f>[1]Лист1!V27</f>
        <v>0</v>
      </c>
      <c r="W78" s="5">
        <f>[1]Лист1!W27</f>
        <v>0</v>
      </c>
      <c r="X78" s="1">
        <f>[1]Лист1!X27</f>
        <v>0</v>
      </c>
    </row>
    <row r="79" spans="1:24" ht="61.5" customHeight="1" thickBot="1" x14ac:dyDescent="0.3">
      <c r="A79" s="2" t="str">
        <f>[1]Лист1!A28</f>
        <v xml:space="preserve">2.2.Количество обеспеченных рабочих мест для компаний-резидентов МУ "ТБИ"   </v>
      </c>
      <c r="B79" s="1" t="str">
        <f>[1]Лист1!B28</f>
        <v xml:space="preserve">мест </v>
      </c>
      <c r="C79" s="1">
        <f>[1]Лист1!C28</f>
        <v>0</v>
      </c>
      <c r="D79" s="1">
        <f>[1]Лист1!D28</f>
        <v>60</v>
      </c>
      <c r="E79" s="1">
        <f>[1]Лист1!E28</f>
        <v>0</v>
      </c>
      <c r="F79" s="1">
        <f>[1]Лист1!F28</f>
        <v>60</v>
      </c>
      <c r="G79" s="1">
        <f>[1]Лист1!G28</f>
        <v>0</v>
      </c>
      <c r="H79" s="1">
        <f>[1]Лист1!H28</f>
        <v>40</v>
      </c>
      <c r="I79" s="1">
        <f>[1]Лист1!I28</f>
        <v>0</v>
      </c>
      <c r="J79" s="1">
        <f>[1]Лист1!J28</f>
        <v>40</v>
      </c>
      <c r="K79" s="2">
        <f>[1]Лист1!K28</f>
        <v>0</v>
      </c>
      <c r="L79" s="1">
        <f>[1]Лист1!L28</f>
        <v>0</v>
      </c>
      <c r="M79" s="1">
        <f>[1]Лист1!M28</f>
        <v>0</v>
      </c>
      <c r="N79" s="1">
        <f>[1]Лист1!N28</f>
        <v>0</v>
      </c>
      <c r="O79" s="1">
        <f>[1]Лист1!O28</f>
        <v>0</v>
      </c>
      <c r="P79" s="1">
        <f>[1]Лист1!P28</f>
        <v>0</v>
      </c>
      <c r="Q79" s="1">
        <f>[1]Лист1!Q28</f>
        <v>0</v>
      </c>
      <c r="R79" s="1">
        <f>[1]Лист1!R28</f>
        <v>0</v>
      </c>
      <c r="S79" s="4">
        <f>[1]Лист1!S28</f>
        <v>0</v>
      </c>
      <c r="T79" s="5">
        <f>[1]Лист1!T28</f>
        <v>0</v>
      </c>
      <c r="U79" s="5">
        <f>[1]Лист1!U28</f>
        <v>0</v>
      </c>
      <c r="V79" s="5">
        <f>[1]Лист1!V28</f>
        <v>0</v>
      </c>
      <c r="W79" s="5">
        <f>[1]Лист1!W28</f>
        <v>0</v>
      </c>
      <c r="X79" s="1">
        <f>[1]Лист1!X28</f>
        <v>0</v>
      </c>
    </row>
    <row r="80" spans="1:24" ht="91.5" customHeight="1" thickBot="1" x14ac:dyDescent="0.3">
      <c r="A80" s="2" t="str">
        <f>[1]Лист1!A29</f>
        <v>2.3.Количество мероприятий для компаний- резидентов организованных МУ "ТБИ" (совещания,семинары,круглые столы,тематические конференции и т.д.)</v>
      </c>
      <c r="B80" s="1" t="str">
        <f>[1]Лист1!B29</f>
        <v xml:space="preserve">шт. </v>
      </c>
      <c r="C80" s="1">
        <f>[1]Лист1!C29</f>
        <v>0</v>
      </c>
      <c r="D80" s="1">
        <f>[1]Лист1!D29</f>
        <v>24</v>
      </c>
      <c r="E80" s="1">
        <f>[1]Лист1!E29</f>
        <v>0</v>
      </c>
      <c r="F80" s="1">
        <f>[1]Лист1!F29</f>
        <v>24</v>
      </c>
      <c r="G80" s="1">
        <f>[1]Лист1!G29</f>
        <v>0</v>
      </c>
      <c r="H80" s="1">
        <f>[1]Лист1!H29</f>
        <v>12</v>
      </c>
      <c r="I80" s="1">
        <f>[1]Лист1!I29</f>
        <v>0</v>
      </c>
      <c r="J80" s="1">
        <f>[1]Лист1!J29</f>
        <v>12</v>
      </c>
      <c r="K80" s="2">
        <f>[1]Лист1!K29</f>
        <v>0</v>
      </c>
      <c r="L80" s="1">
        <f>[1]Лист1!L29</f>
        <v>0</v>
      </c>
      <c r="M80" s="1">
        <f>[1]Лист1!M29</f>
        <v>0</v>
      </c>
      <c r="N80" s="1">
        <f>[1]Лист1!N29</f>
        <v>0</v>
      </c>
      <c r="O80" s="1">
        <f>[1]Лист1!O29</f>
        <v>0</v>
      </c>
      <c r="P80" s="1">
        <f>[1]Лист1!P29</f>
        <v>0</v>
      </c>
      <c r="Q80" s="1">
        <f>[1]Лист1!Q29</f>
        <v>0</v>
      </c>
      <c r="R80" s="1">
        <f>[1]Лист1!R29</f>
        <v>0</v>
      </c>
      <c r="S80" s="4">
        <f>[1]Лист1!S29</f>
        <v>0</v>
      </c>
      <c r="T80" s="5">
        <f>[1]Лист1!T29</f>
        <v>0</v>
      </c>
      <c r="U80" s="5">
        <f>[1]Лист1!U29</f>
        <v>0</v>
      </c>
      <c r="V80" s="5">
        <f>[1]Лист1!V29</f>
        <v>0</v>
      </c>
      <c r="W80" s="5">
        <f>[1]Лист1!W29</f>
        <v>0</v>
      </c>
      <c r="X80" s="1">
        <f>[1]Лист1!X29</f>
        <v>0</v>
      </c>
    </row>
    <row r="81" spans="1:24" ht="103.5" customHeight="1" thickBot="1" x14ac:dyDescent="0.3">
      <c r="A81" s="2" t="str">
        <f>[1]Лист1!A30</f>
        <v xml:space="preserve">2.4.Количество презентаций компаний-резидентов, организованных МУ "ТБИ" с целью содействия продвижению, поиска персонала, финансирования и т.д. </v>
      </c>
      <c r="B81" s="1" t="str">
        <f>[1]Лист1!B30</f>
        <v xml:space="preserve">шт. </v>
      </c>
      <c r="C81" s="1">
        <f>[1]Лист1!C30</f>
        <v>0</v>
      </c>
      <c r="D81" s="1">
        <f>[1]Лист1!D30</f>
        <v>4</v>
      </c>
      <c r="E81" s="1">
        <f>[1]Лист1!E30</f>
        <v>0</v>
      </c>
      <c r="F81" s="1">
        <f>[1]Лист1!F30</f>
        <v>4</v>
      </c>
      <c r="G81" s="1">
        <f>[1]Лист1!G30</f>
        <v>0</v>
      </c>
      <c r="H81" s="1">
        <f>[1]Лист1!H30</f>
        <v>2</v>
      </c>
      <c r="I81" s="1">
        <f>[1]Лист1!I30</f>
        <v>0</v>
      </c>
      <c r="J81" s="1">
        <f>[1]Лист1!J30</f>
        <v>2</v>
      </c>
      <c r="K81" s="2">
        <f>[1]Лист1!K30</f>
        <v>0</v>
      </c>
      <c r="L81" s="1">
        <f>[1]Лист1!L30</f>
        <v>0</v>
      </c>
      <c r="M81" s="1">
        <f>[1]Лист1!M30</f>
        <v>0</v>
      </c>
      <c r="N81" s="1">
        <f>[1]Лист1!N30</f>
        <v>0</v>
      </c>
      <c r="O81" s="1">
        <f>[1]Лист1!O30</f>
        <v>0</v>
      </c>
      <c r="P81" s="1">
        <f>[1]Лист1!P30</f>
        <v>0</v>
      </c>
      <c r="Q81" s="1">
        <f>[1]Лист1!Q30</f>
        <v>0</v>
      </c>
      <c r="R81" s="1">
        <f>[1]Лист1!R30</f>
        <v>0</v>
      </c>
      <c r="S81" s="4">
        <f>[1]Лист1!S30</f>
        <v>0</v>
      </c>
      <c r="T81" s="5">
        <f>[1]Лист1!T30</f>
        <v>0</v>
      </c>
      <c r="U81" s="5">
        <f>[1]Лист1!U30</f>
        <v>0</v>
      </c>
      <c r="V81" s="5">
        <f>[1]Лист1!V30</f>
        <v>0</v>
      </c>
      <c r="W81" s="5">
        <f>[1]Лист1!W30</f>
        <v>0</v>
      </c>
      <c r="X81" s="1">
        <f>[1]Лист1!X30</f>
        <v>0</v>
      </c>
    </row>
    <row r="82" spans="1:24" ht="72.75" customHeight="1" thickBot="1" x14ac:dyDescent="0.3">
      <c r="A82" s="10" t="str">
        <f>[1]Лист1!A31</f>
        <v>2.5.Количество выставочных экспозиций компаний-резидентов, подготовленных с помощью МУ "ТБИ"</v>
      </c>
      <c r="B82" s="1" t="str">
        <f>[1]Лист1!B31</f>
        <v>шт.</v>
      </c>
      <c r="C82" s="1">
        <f>[1]Лист1!C31</f>
        <v>0</v>
      </c>
      <c r="D82" s="1">
        <f>[1]Лист1!D31</f>
        <v>4</v>
      </c>
      <c r="E82" s="1">
        <f>[1]Лист1!E31</f>
        <v>0</v>
      </c>
      <c r="F82" s="1">
        <f>[1]Лист1!F31</f>
        <v>4</v>
      </c>
      <c r="G82" s="1">
        <f>[1]Лист1!G31</f>
        <v>0</v>
      </c>
      <c r="H82" s="1">
        <f>[1]Лист1!H31</f>
        <v>2</v>
      </c>
      <c r="I82" s="1">
        <f>[1]Лист1!I31</f>
        <v>0</v>
      </c>
      <c r="J82" s="1">
        <f>[1]Лист1!J31</f>
        <v>2</v>
      </c>
      <c r="K82" s="2">
        <f>[1]Лист1!K31</f>
        <v>0</v>
      </c>
      <c r="L82" s="1">
        <f>[1]Лист1!L31</f>
        <v>0</v>
      </c>
      <c r="M82" s="1">
        <f>[1]Лист1!M31</f>
        <v>0</v>
      </c>
      <c r="N82" s="1">
        <f>[1]Лист1!N31</f>
        <v>0</v>
      </c>
      <c r="O82" s="1">
        <f>[1]Лист1!O31</f>
        <v>0</v>
      </c>
      <c r="P82" s="1">
        <f>[1]Лист1!P31</f>
        <v>0</v>
      </c>
      <c r="Q82" s="1">
        <f>[1]Лист1!Q31</f>
        <v>0</v>
      </c>
      <c r="R82" s="1">
        <f>[1]Лист1!R31</f>
        <v>0</v>
      </c>
      <c r="S82" s="4">
        <f>[1]Лист1!S31</f>
        <v>0</v>
      </c>
      <c r="T82" s="5">
        <f>[1]Лист1!T31</f>
        <v>0</v>
      </c>
      <c r="U82" s="5">
        <f>[1]Лист1!U31</f>
        <v>0</v>
      </c>
      <c r="V82" s="5">
        <f>[1]Лист1!V31</f>
        <v>0</v>
      </c>
      <c r="W82" s="5">
        <f>[1]Лист1!W31</f>
        <v>0</v>
      </c>
      <c r="X82" s="1">
        <f>[1]Лист1!X31</f>
        <v>0</v>
      </c>
    </row>
    <row r="83" spans="1:24" ht="81" customHeight="1" thickBot="1" x14ac:dyDescent="0.3">
      <c r="A83" s="10" t="str">
        <f>[1]Лист1!A32</f>
        <v>2.6.Организация техобслуживания помещений, эксплуатируемых компаниями-резидентами</v>
      </c>
      <c r="B83" s="1" t="str">
        <f>[1]Лист1!B32</f>
        <v>шт.</v>
      </c>
      <c r="C83" s="1">
        <f>[1]Лист1!C32</f>
        <v>0</v>
      </c>
      <c r="D83" s="1">
        <f>[1]Лист1!D32</f>
        <v>1200</v>
      </c>
      <c r="E83" s="1">
        <f>[1]Лист1!E32</f>
        <v>0</v>
      </c>
      <c r="F83" s="1">
        <f>[1]Лист1!F32</f>
        <v>1200</v>
      </c>
      <c r="G83" s="1">
        <f>[1]Лист1!G32</f>
        <v>0</v>
      </c>
      <c r="H83" s="1">
        <f>[1]Лист1!H32</f>
        <v>600</v>
      </c>
      <c r="I83" s="1">
        <f>[1]Лист1!I32</f>
        <v>0</v>
      </c>
      <c r="J83" s="1">
        <f>[1]Лист1!J32</f>
        <v>600</v>
      </c>
      <c r="K83" s="2">
        <f>[1]Лист1!K32</f>
        <v>0</v>
      </c>
      <c r="L83" s="1">
        <f>[1]Лист1!L32</f>
        <v>0</v>
      </c>
      <c r="M83" s="1">
        <f>[1]Лист1!M32</f>
        <v>0</v>
      </c>
      <c r="N83" s="1">
        <f>[1]Лист1!N32</f>
        <v>0</v>
      </c>
      <c r="O83" s="1">
        <f>[1]Лист1!O32</f>
        <v>0</v>
      </c>
      <c r="P83" s="1">
        <f>[1]Лист1!P32</f>
        <v>0</v>
      </c>
      <c r="Q83" s="1">
        <f>[1]Лист1!Q32</f>
        <v>0</v>
      </c>
      <c r="R83" s="1">
        <f>[1]Лист1!R32</f>
        <v>0</v>
      </c>
      <c r="S83" s="4">
        <f>[1]Лист1!S32</f>
        <v>0</v>
      </c>
      <c r="T83" s="5">
        <f>[1]Лист1!T32</f>
        <v>0</v>
      </c>
      <c r="U83" s="5">
        <f>[1]Лист1!U32</f>
        <v>0</v>
      </c>
      <c r="V83" s="5">
        <f>[1]Лист1!V32</f>
        <v>0</v>
      </c>
      <c r="W83" s="5">
        <f>[1]Лист1!W32</f>
        <v>0</v>
      </c>
      <c r="X83" s="1">
        <f>[1]Лист1!X32</f>
        <v>0</v>
      </c>
    </row>
    <row r="84" spans="1:24" ht="44.25" customHeight="1" thickBot="1" x14ac:dyDescent="0.3">
      <c r="A84" s="10" t="str">
        <f>[1]Лист1!A33</f>
        <v>2.7. Площади помещений МУ «ТБИ» сдаваемая в аренду компаниями-резидентами</v>
      </c>
      <c r="B84" s="1" t="str">
        <f>[1]Лист1!B33</f>
        <v>кв. метр</v>
      </c>
      <c r="C84" s="1">
        <f>[1]Лист1!C33</f>
        <v>0</v>
      </c>
      <c r="D84" s="1">
        <f>[1]Лист1!D33</f>
        <v>1200</v>
      </c>
      <c r="E84" s="1">
        <f>[1]Лист1!E33</f>
        <v>0</v>
      </c>
      <c r="F84" s="1">
        <f>[1]Лист1!F33</f>
        <v>1200</v>
      </c>
      <c r="G84" s="1">
        <f>[1]Лист1!G33</f>
        <v>0</v>
      </c>
      <c r="H84" s="1">
        <f>[1]Лист1!H33</f>
        <v>600</v>
      </c>
      <c r="I84" s="1">
        <f>[1]Лист1!I33</f>
        <v>0</v>
      </c>
      <c r="J84" s="1">
        <f>[1]Лист1!J33</f>
        <v>600</v>
      </c>
      <c r="K84" s="2">
        <f>[1]Лист1!K33</f>
        <v>0</v>
      </c>
      <c r="L84" s="1">
        <f>[1]Лист1!L33</f>
        <v>0</v>
      </c>
      <c r="M84" s="1">
        <f>[1]Лист1!M33</f>
        <v>0</v>
      </c>
      <c r="N84" s="1">
        <f>[1]Лист1!N33</f>
        <v>0</v>
      </c>
      <c r="O84" s="1">
        <f>[1]Лист1!O33</f>
        <v>0</v>
      </c>
      <c r="P84" s="1">
        <f>[1]Лист1!P33</f>
        <v>0</v>
      </c>
      <c r="Q84" s="1">
        <f>[1]Лист1!Q33</f>
        <v>0</v>
      </c>
      <c r="R84" s="1">
        <f>[1]Лист1!R33</f>
        <v>0</v>
      </c>
      <c r="S84" s="4">
        <f>[1]Лист1!S33</f>
        <v>0</v>
      </c>
      <c r="T84" s="5">
        <f>[1]Лист1!T33</f>
        <v>0</v>
      </c>
      <c r="U84" s="5">
        <f>[1]Лист1!U33</f>
        <v>0</v>
      </c>
      <c r="V84" s="5">
        <f>[1]Лист1!V33</f>
        <v>0</v>
      </c>
      <c r="W84" s="5">
        <f>[1]Лист1!W33</f>
        <v>0</v>
      </c>
      <c r="X84" s="1">
        <f>[1]Лист1!X33</f>
        <v>0</v>
      </c>
    </row>
    <row r="85" spans="1:24" ht="68.25" customHeight="1" thickBot="1" x14ac:dyDescent="0.3">
      <c r="A85" s="2" t="str">
        <f>[1]Лист1!A34</f>
        <v>3.Создание благоприятной среды развития  малого предпринимательства в Тоншаевском районе Нижегородской области</v>
      </c>
      <c r="B85" s="1">
        <f>[1]Лист1!B34</f>
        <v>0</v>
      </c>
      <c r="C85" s="1">
        <f>[1]Лист1!C34</f>
        <v>1399300</v>
      </c>
      <c r="D85" s="1">
        <f>[1]Лист1!D34</f>
        <v>0</v>
      </c>
      <c r="E85" s="1">
        <f>[1]Лист1!E34</f>
        <v>1399300</v>
      </c>
      <c r="F85" s="1">
        <f>[1]Лист1!F34</f>
        <v>0</v>
      </c>
      <c r="G85" s="1">
        <f>[1]Лист1!G34</f>
        <v>1543945.6</v>
      </c>
      <c r="H85" s="1">
        <f>[1]Лист1!H34</f>
        <v>0</v>
      </c>
      <c r="I85" s="1">
        <f>[1]Лист1!I34</f>
        <v>1543945.6</v>
      </c>
      <c r="J85" s="1">
        <f>[1]Лист1!J34</f>
        <v>0</v>
      </c>
      <c r="K85" s="2">
        <f>[1]Лист1!K34</f>
        <v>0</v>
      </c>
      <c r="L85" s="1">
        <f>[1]Лист1!L34</f>
        <v>0</v>
      </c>
      <c r="M85" s="1">
        <f>[1]Лист1!M34</f>
        <v>0</v>
      </c>
      <c r="N85" s="1">
        <f>[1]Лист1!N34</f>
        <v>0</v>
      </c>
      <c r="O85" s="1">
        <f>[1]Лист1!O34</f>
        <v>0</v>
      </c>
      <c r="P85" s="1">
        <f>[1]Лист1!P34</f>
        <v>0</v>
      </c>
      <c r="Q85" s="1">
        <f>[1]Лист1!Q34</f>
        <v>0</v>
      </c>
      <c r="R85" s="1">
        <f>[1]Лист1!R34</f>
        <v>0</v>
      </c>
      <c r="S85" s="4">
        <f>[1]Лист1!S34</f>
        <v>0</v>
      </c>
      <c r="T85" s="5">
        <f>[1]Лист1!T34</f>
        <v>0</v>
      </c>
      <c r="U85" s="5">
        <f>[1]Лист1!U34</f>
        <v>0</v>
      </c>
      <c r="V85" s="5">
        <f>[1]Лист1!V34</f>
        <v>0</v>
      </c>
      <c r="W85" s="5">
        <f>[1]Лист1!W34</f>
        <v>0</v>
      </c>
      <c r="X85" s="1">
        <f>[1]Лист1!X34</f>
        <v>0</v>
      </c>
    </row>
    <row r="86" spans="1:24" ht="41.25" customHeight="1" thickBot="1" x14ac:dyDescent="0.3">
      <c r="A86" s="10" t="str">
        <f>[1]Лист1!A35</f>
        <v>3.1.Количество совещаний организаций инфраструктуры</v>
      </c>
      <c r="B86" s="1" t="str">
        <f>[1]Лист1!B35</f>
        <v>единиц</v>
      </c>
      <c r="C86" s="1">
        <f>[1]Лист1!C35</f>
        <v>0</v>
      </c>
      <c r="D86" s="1">
        <f>[1]Лист1!D35</f>
        <v>12</v>
      </c>
      <c r="E86" s="1">
        <f>[1]Лист1!E35</f>
        <v>0</v>
      </c>
      <c r="F86" s="1">
        <f>[1]Лист1!F35</f>
        <v>12</v>
      </c>
      <c r="G86" s="1">
        <f>[1]Лист1!G35</f>
        <v>0</v>
      </c>
      <c r="H86" s="1">
        <f>[1]Лист1!H35</f>
        <v>12</v>
      </c>
      <c r="I86" s="1">
        <f>[1]Лист1!I35</f>
        <v>0</v>
      </c>
      <c r="J86" s="1">
        <f>[1]Лист1!J35</f>
        <v>12</v>
      </c>
      <c r="K86" s="2">
        <f>[1]Лист1!K35</f>
        <v>0</v>
      </c>
      <c r="L86" s="1">
        <f>[1]Лист1!L35</f>
        <v>0</v>
      </c>
      <c r="M86" s="1">
        <f>[1]Лист1!M35</f>
        <v>0</v>
      </c>
      <c r="N86" s="1">
        <f>[1]Лист1!N35</f>
        <v>0</v>
      </c>
      <c r="O86" s="1">
        <f>[1]Лист1!O35</f>
        <v>0</v>
      </c>
      <c r="P86" s="1">
        <f>[1]Лист1!P35</f>
        <v>0</v>
      </c>
      <c r="Q86" s="1">
        <f>[1]Лист1!Q35</f>
        <v>0</v>
      </c>
      <c r="R86" s="1">
        <f>[1]Лист1!R35</f>
        <v>0</v>
      </c>
      <c r="S86" s="4">
        <f>[1]Лист1!S35</f>
        <v>0</v>
      </c>
      <c r="T86" s="5">
        <f>[1]Лист1!T35</f>
        <v>0</v>
      </c>
      <c r="U86" s="5">
        <f>[1]Лист1!U35</f>
        <v>0</v>
      </c>
      <c r="V86" s="5">
        <f>[1]Лист1!V35</f>
        <v>0</v>
      </c>
      <c r="W86" s="5">
        <f>[1]Лист1!W35</f>
        <v>0</v>
      </c>
      <c r="X86" s="1">
        <f>[1]Лист1!X35</f>
        <v>0</v>
      </c>
    </row>
    <row r="87" spans="1:24" ht="77.25" customHeight="1" thickBot="1" x14ac:dyDescent="0.3">
      <c r="A87" s="10" t="str">
        <f>[1]Лист1!A36</f>
        <v>3.2. Количество заседаний органов управления организаций инфраструктуры с участием представителей бизнес-инкубатора</v>
      </c>
      <c r="B87" s="1" t="str">
        <f>[1]Лист1!B36</f>
        <v>единиц</v>
      </c>
      <c r="C87" s="1">
        <f>[1]Лист1!C36</f>
        <v>0</v>
      </c>
      <c r="D87" s="1">
        <f>[1]Лист1!D36</f>
        <v>4</v>
      </c>
      <c r="E87" s="1">
        <f>[1]Лист1!E36</f>
        <v>0</v>
      </c>
      <c r="F87" s="1">
        <f>[1]Лист1!F36</f>
        <v>4</v>
      </c>
      <c r="G87" s="1">
        <f>[1]Лист1!G36</f>
        <v>0</v>
      </c>
      <c r="H87" s="1">
        <f>[1]Лист1!H36</f>
        <v>4</v>
      </c>
      <c r="I87" s="1">
        <f>[1]Лист1!I36</f>
        <v>0</v>
      </c>
      <c r="J87" s="1">
        <f>[1]Лист1!J36</f>
        <v>4</v>
      </c>
      <c r="K87" s="2">
        <f>[1]Лист1!K36</f>
        <v>0</v>
      </c>
      <c r="L87" s="1">
        <f>[1]Лист1!L36</f>
        <v>0</v>
      </c>
      <c r="M87" s="1">
        <f>[1]Лист1!M36</f>
        <v>0</v>
      </c>
      <c r="N87" s="1">
        <f>[1]Лист1!N36</f>
        <v>0</v>
      </c>
      <c r="O87" s="1">
        <f>[1]Лист1!O36</f>
        <v>0</v>
      </c>
      <c r="P87" s="1">
        <f>[1]Лист1!P36</f>
        <v>0</v>
      </c>
      <c r="Q87" s="1">
        <f>[1]Лист1!Q36</f>
        <v>0</v>
      </c>
      <c r="R87" s="1">
        <f>[1]Лист1!R36</f>
        <v>0</v>
      </c>
      <c r="S87" s="4">
        <f>[1]Лист1!S36</f>
        <v>0</v>
      </c>
      <c r="T87" s="5">
        <f>[1]Лист1!T36</f>
        <v>0</v>
      </c>
      <c r="U87" s="5">
        <f>[1]Лист1!U36</f>
        <v>0</v>
      </c>
      <c r="V87" s="5">
        <f>[1]Лист1!V36</f>
        <v>0</v>
      </c>
      <c r="W87" s="5">
        <f>[1]Лист1!W36</f>
        <v>0</v>
      </c>
      <c r="X87" s="1">
        <f>[1]Лист1!X36</f>
        <v>0</v>
      </c>
    </row>
    <row r="88" spans="1:24" ht="135" customHeight="1" thickBot="1" x14ac:dyDescent="0.3">
      <c r="A88" s="2" t="str">
        <f>[1]Лист1!A37</f>
        <v>3.3.Количество информационных сообщений по вопросам действующего законодательства, программ, возможностей для развития предпринимательства и т.д. направленных в организации инфраструктуры</v>
      </c>
      <c r="B88" s="1" t="str">
        <f>[1]Лист1!B37</f>
        <v>единиц</v>
      </c>
      <c r="C88" s="1">
        <f>[1]Лист1!C37</f>
        <v>0</v>
      </c>
      <c r="D88" s="1">
        <f>[1]Лист1!D37</f>
        <v>12</v>
      </c>
      <c r="E88" s="1">
        <f>[1]Лист1!E37</f>
        <v>0</v>
      </c>
      <c r="F88" s="1">
        <f>[1]Лист1!F37</f>
        <v>12</v>
      </c>
      <c r="G88" s="1">
        <f>[1]Лист1!G37</f>
        <v>0</v>
      </c>
      <c r="H88" s="1">
        <f>[1]Лист1!H37</f>
        <v>12</v>
      </c>
      <c r="I88" s="1">
        <f>[1]Лист1!I37</f>
        <v>0</v>
      </c>
      <c r="J88" s="1">
        <f>[1]Лист1!J37</f>
        <v>12</v>
      </c>
      <c r="K88" s="2">
        <f>[1]Лист1!K37</f>
        <v>0</v>
      </c>
      <c r="L88" s="1">
        <f>[1]Лист1!L37</f>
        <v>0</v>
      </c>
      <c r="M88" s="1">
        <f>[1]Лист1!M37</f>
        <v>0</v>
      </c>
      <c r="N88" s="1">
        <f>[1]Лист1!N37</f>
        <v>0</v>
      </c>
      <c r="O88" s="1">
        <f>[1]Лист1!O37</f>
        <v>0</v>
      </c>
      <c r="P88" s="1">
        <f>[1]Лист1!P37</f>
        <v>0</v>
      </c>
      <c r="Q88" s="1">
        <f>[1]Лист1!Q37</f>
        <v>0</v>
      </c>
      <c r="R88" s="1">
        <f>[1]Лист1!R37</f>
        <v>0</v>
      </c>
      <c r="S88" s="4">
        <f>[1]Лист1!S37</f>
        <v>0</v>
      </c>
      <c r="T88" s="5">
        <f>[1]Лист1!T37</f>
        <v>0</v>
      </c>
      <c r="U88" s="5">
        <f>[1]Лист1!U37</f>
        <v>0</v>
      </c>
      <c r="V88" s="5">
        <f>[1]Лист1!V37</f>
        <v>0</v>
      </c>
      <c r="W88" s="5">
        <f>[1]Лист1!W37</f>
        <v>0</v>
      </c>
      <c r="X88" s="1">
        <f>[1]Лист1!X37</f>
        <v>0</v>
      </c>
    </row>
    <row r="89" spans="1:24" ht="84.75" customHeight="1" thickBot="1" x14ac:dyDescent="0.3">
      <c r="A89" s="2" t="str">
        <f>[1]Лист1!A38</f>
        <v>3.4.Количество консультаций оказанных организациям инфраструктуры, сотрудникам администраций муниципальных районов.</v>
      </c>
      <c r="B89" s="1" t="str">
        <f>[1]Лист1!B38</f>
        <v>единиц</v>
      </c>
      <c r="C89" s="1">
        <f>[1]Лист1!C38</f>
        <v>0</v>
      </c>
      <c r="D89" s="1">
        <f>[1]Лист1!D38</f>
        <v>48</v>
      </c>
      <c r="E89" s="1">
        <f>[1]Лист1!E38</f>
        <v>0</v>
      </c>
      <c r="F89" s="1">
        <f>[1]Лист1!F38</f>
        <v>48</v>
      </c>
      <c r="G89" s="1">
        <f>[1]Лист1!G38</f>
        <v>0</v>
      </c>
      <c r="H89" s="1">
        <f>[1]Лист1!H38</f>
        <v>48</v>
      </c>
      <c r="I89" s="1">
        <f>[1]Лист1!I38</f>
        <v>0</v>
      </c>
      <c r="J89" s="1">
        <f>[1]Лист1!J38</f>
        <v>48</v>
      </c>
      <c r="K89" s="2">
        <f>[1]Лист1!K38</f>
        <v>0</v>
      </c>
      <c r="L89" s="1">
        <f>[1]Лист1!L38</f>
        <v>0</v>
      </c>
      <c r="M89" s="1">
        <f>[1]Лист1!M38</f>
        <v>0</v>
      </c>
      <c r="N89" s="1">
        <f>[1]Лист1!N38</f>
        <v>0</v>
      </c>
      <c r="O89" s="1">
        <f>[1]Лист1!O38</f>
        <v>0</v>
      </c>
      <c r="P89" s="1">
        <f>[1]Лист1!P38</f>
        <v>0</v>
      </c>
      <c r="Q89" s="1">
        <f>[1]Лист1!Q38</f>
        <v>0</v>
      </c>
      <c r="R89" s="1">
        <f>[1]Лист1!R38</f>
        <v>0</v>
      </c>
      <c r="S89" s="4">
        <f>[1]Лист1!S38</f>
        <v>0</v>
      </c>
      <c r="T89" s="5">
        <f>[1]Лист1!T38</f>
        <v>0</v>
      </c>
      <c r="U89" s="5">
        <f>[1]Лист1!U38</f>
        <v>0</v>
      </c>
      <c r="V89" s="5">
        <f>[1]Лист1!V38</f>
        <v>0</v>
      </c>
      <c r="W89" s="5">
        <f>[1]Лист1!W38</f>
        <v>0</v>
      </c>
      <c r="X89" s="1">
        <f>[1]Лист1!X38</f>
        <v>0</v>
      </c>
    </row>
    <row r="90" spans="1:24" ht="117" customHeight="1" thickBot="1" x14ac:dyDescent="0.3">
      <c r="A90" s="2" t="str">
        <f>[1]Лист1!A39</f>
        <v>3.5.Количество публикаций в СМИ и сети Интернет о деятельности бизнес-инкубатора, компаний-резидентов, реализуемых программах и мероприятиях, возможностях для развития бизнеса и т.п.</v>
      </c>
      <c r="B90" s="1" t="str">
        <f>[1]Лист1!B39</f>
        <v>единиц</v>
      </c>
      <c r="C90" s="1">
        <f>[1]Лист1!C39</f>
        <v>0</v>
      </c>
      <c r="D90" s="1">
        <f>[1]Лист1!D39</f>
        <v>4</v>
      </c>
      <c r="E90" s="1">
        <f>[1]Лист1!E39</f>
        <v>0</v>
      </c>
      <c r="F90" s="1">
        <f>[1]Лист1!F39</f>
        <v>4</v>
      </c>
      <c r="G90" s="1">
        <f>[1]Лист1!G39</f>
        <v>0</v>
      </c>
      <c r="H90" s="1">
        <f>[1]Лист1!H39</f>
        <v>4</v>
      </c>
      <c r="I90" s="1">
        <f>[1]Лист1!I39</f>
        <v>0</v>
      </c>
      <c r="J90" s="1">
        <f>[1]Лист1!J39</f>
        <v>4</v>
      </c>
      <c r="K90" s="2">
        <f>[1]Лист1!K39</f>
        <v>0</v>
      </c>
      <c r="L90" s="1">
        <f>[1]Лист1!L39</f>
        <v>0</v>
      </c>
      <c r="M90" s="1">
        <f>[1]Лист1!M39</f>
        <v>0</v>
      </c>
      <c r="N90" s="1">
        <f>[1]Лист1!N39</f>
        <v>0</v>
      </c>
      <c r="O90" s="1">
        <f>[1]Лист1!O39</f>
        <v>0</v>
      </c>
      <c r="P90" s="1">
        <f>[1]Лист1!P39</f>
        <v>0</v>
      </c>
      <c r="Q90" s="1">
        <f>[1]Лист1!Q39</f>
        <v>0</v>
      </c>
      <c r="R90" s="1">
        <f>[1]Лист1!R39</f>
        <v>0</v>
      </c>
      <c r="S90" s="4">
        <f>[1]Лист1!S39</f>
        <v>0</v>
      </c>
      <c r="T90" s="5">
        <f>[1]Лист1!T39</f>
        <v>0</v>
      </c>
      <c r="U90" s="5">
        <f>[1]Лист1!U39</f>
        <v>0</v>
      </c>
      <c r="V90" s="5">
        <f>[1]Лист1!V39</f>
        <v>0</v>
      </c>
      <c r="W90" s="5">
        <f>[1]Лист1!W39</f>
        <v>0</v>
      </c>
      <c r="X90" s="1">
        <f>[1]Лист1!X39</f>
        <v>0</v>
      </c>
    </row>
    <row r="91" spans="1:24" ht="46.5" customHeight="1" thickBot="1" x14ac:dyDescent="0.3">
      <c r="A91" s="10" t="str">
        <f>[1]Лист1!A40</f>
        <v>3.6.Количество консультаций оказанных СМП Тоншаевского района.</v>
      </c>
      <c r="B91" s="1" t="str">
        <f>[1]Лист1!B40</f>
        <v>единиц</v>
      </c>
      <c r="C91" s="1">
        <f>[1]Лист1!C40</f>
        <v>0</v>
      </c>
      <c r="D91" s="1">
        <f>[1]Лист1!D40</f>
        <v>72</v>
      </c>
      <c r="E91" s="1">
        <f>[1]Лист1!E40</f>
        <v>0</v>
      </c>
      <c r="F91" s="1">
        <f>[1]Лист1!F40</f>
        <v>72</v>
      </c>
      <c r="G91" s="1">
        <f>[1]Лист1!G40</f>
        <v>0</v>
      </c>
      <c r="H91" s="1">
        <f>[1]Лист1!H40</f>
        <v>72</v>
      </c>
      <c r="I91" s="1">
        <f>[1]Лист1!I40</f>
        <v>0</v>
      </c>
      <c r="J91" s="1">
        <f>[1]Лист1!J40</f>
        <v>72</v>
      </c>
      <c r="K91" s="2">
        <f>[1]Лист1!K40</f>
        <v>0</v>
      </c>
      <c r="L91" s="1">
        <f>[1]Лист1!L40</f>
        <v>0</v>
      </c>
      <c r="M91" s="1">
        <f>[1]Лист1!M40</f>
        <v>0</v>
      </c>
      <c r="N91" s="1">
        <f>[1]Лист1!N40</f>
        <v>0</v>
      </c>
      <c r="O91" s="1">
        <f>[1]Лист1!O40</f>
        <v>0</v>
      </c>
      <c r="P91" s="1">
        <f>[1]Лист1!P40</f>
        <v>0</v>
      </c>
      <c r="Q91" s="1">
        <f>[1]Лист1!Q40</f>
        <v>0</v>
      </c>
      <c r="R91" s="1">
        <f>[1]Лист1!R40</f>
        <v>0</v>
      </c>
      <c r="S91" s="4">
        <f>[1]Лист1!S40</f>
        <v>0</v>
      </c>
      <c r="T91" s="5">
        <f>[1]Лист1!T40</f>
        <v>0</v>
      </c>
      <c r="U91" s="5">
        <f>[1]Лист1!U40</f>
        <v>0</v>
      </c>
      <c r="V91" s="5">
        <f>[1]Лист1!V40</f>
        <v>0</v>
      </c>
      <c r="W91" s="5">
        <f>[1]Лист1!W40</f>
        <v>0</v>
      </c>
      <c r="X91" s="1">
        <f>[1]Лист1!X40</f>
        <v>0</v>
      </c>
    </row>
    <row r="92" spans="1:24" ht="74.25" customHeight="1" thickBot="1" x14ac:dyDescent="0.3">
      <c r="A92" s="2" t="str">
        <f>[1]Лист1!A41</f>
        <v>3.7. Количество выездных мероприятий (в т.ч.контрольных посещений) МУ "ТБИ" в организации инфраструктуры.</v>
      </c>
      <c r="B92" s="1" t="str">
        <f>[1]Лист1!B41</f>
        <v>единиц</v>
      </c>
      <c r="C92" s="1">
        <f>[1]Лист1!C41</f>
        <v>0</v>
      </c>
      <c r="D92" s="1">
        <f>[1]Лист1!D41</f>
        <v>4</v>
      </c>
      <c r="E92" s="1">
        <f>[1]Лист1!E41</f>
        <v>0</v>
      </c>
      <c r="F92" s="1">
        <f>[1]Лист1!F41</f>
        <v>4</v>
      </c>
      <c r="G92" s="1">
        <f>[1]Лист1!G41</f>
        <v>0</v>
      </c>
      <c r="H92" s="1">
        <f>[1]Лист1!H41</f>
        <v>4</v>
      </c>
      <c r="I92" s="1">
        <f>[1]Лист1!I41</f>
        <v>0</v>
      </c>
      <c r="J92" s="1">
        <f>[1]Лист1!J41</f>
        <v>4</v>
      </c>
      <c r="K92" s="2">
        <f>[1]Лист1!K41</f>
        <v>0</v>
      </c>
      <c r="L92" s="1">
        <f>[1]Лист1!L41</f>
        <v>0</v>
      </c>
      <c r="M92" s="1">
        <f>[1]Лист1!M41</f>
        <v>0</v>
      </c>
      <c r="N92" s="1">
        <f>[1]Лист1!N41</f>
        <v>0</v>
      </c>
      <c r="O92" s="1">
        <f>[1]Лист1!O41</f>
        <v>0</v>
      </c>
      <c r="P92" s="1">
        <f>[1]Лист1!P41</f>
        <v>0</v>
      </c>
      <c r="Q92" s="1">
        <f>[1]Лист1!Q41</f>
        <v>0</v>
      </c>
      <c r="R92" s="1">
        <f>[1]Лист1!R41</f>
        <v>0</v>
      </c>
      <c r="S92" s="4">
        <f>[1]Лист1!S41</f>
        <v>0</v>
      </c>
      <c r="T92" s="5">
        <f>[1]Лист1!T41</f>
        <v>0</v>
      </c>
      <c r="U92" s="5">
        <f>[1]Лист1!U41</f>
        <v>0</v>
      </c>
      <c r="V92" s="5">
        <f>[1]Лист1!V41</f>
        <v>0</v>
      </c>
      <c r="W92" s="5">
        <f>[1]Лист1!W41</f>
        <v>0</v>
      </c>
      <c r="X92" s="1">
        <f>[1]Лист1!X41</f>
        <v>0</v>
      </c>
    </row>
    <row r="93" spans="1:24" ht="79.5" customHeight="1" thickBot="1" x14ac:dyDescent="0.3">
      <c r="A93" s="6" t="str">
        <f>[1]Лист1!A42</f>
        <v xml:space="preserve">4.Предоставление консультационной и информационной поддержки субъектам малого и среднего предпринимательства.
</v>
      </c>
      <c r="B93" s="1">
        <f>[1]Лист1!B42</f>
        <v>0</v>
      </c>
      <c r="C93" s="1">
        <f>[1]Лист1!C42</f>
        <v>0</v>
      </c>
      <c r="D93" s="1">
        <f>[1]Лист1!D42</f>
        <v>0</v>
      </c>
      <c r="E93" s="1">
        <f>[1]Лист1!E42</f>
        <v>0</v>
      </c>
      <c r="F93" s="1">
        <f>[1]Лист1!F42</f>
        <v>0</v>
      </c>
      <c r="G93" s="1">
        <f>[1]Лист1!G42</f>
        <v>0</v>
      </c>
      <c r="H93" s="1">
        <f>[1]Лист1!H42</f>
        <v>0</v>
      </c>
      <c r="I93" s="1">
        <f>[1]Лист1!I42</f>
        <v>0</v>
      </c>
      <c r="J93" s="1">
        <f>[1]Лист1!J42</f>
        <v>0</v>
      </c>
      <c r="K93" s="2">
        <f>[1]Лист1!K42</f>
        <v>1709650</v>
      </c>
      <c r="L93" s="1">
        <f>[1]Лист1!L42</f>
        <v>0</v>
      </c>
      <c r="M93" s="1">
        <f>[1]Лист1!M42</f>
        <v>1709650</v>
      </c>
      <c r="N93" s="1">
        <f>[1]Лист1!N42</f>
        <v>0</v>
      </c>
      <c r="O93" s="1">
        <f>[1]Лист1!O42</f>
        <v>0</v>
      </c>
      <c r="P93" s="1">
        <f>[1]Лист1!P42</f>
        <v>0</v>
      </c>
      <c r="Q93" s="1">
        <f>[1]Лист1!Q42</f>
        <v>0</v>
      </c>
      <c r="R93" s="1">
        <f>[1]Лист1!R42</f>
        <v>0</v>
      </c>
      <c r="S93" s="4">
        <f>[1]Лист1!S42</f>
        <v>0</v>
      </c>
      <c r="T93" s="5">
        <f>[1]Лист1!T42</f>
        <v>0</v>
      </c>
      <c r="U93" s="5">
        <f>[1]Лист1!U42</f>
        <v>0</v>
      </c>
      <c r="V93" s="5">
        <f>[1]Лист1!V42</f>
        <v>0</v>
      </c>
      <c r="W93" s="5">
        <f>[1]Лист1!W42</f>
        <v>0</v>
      </c>
      <c r="X93" s="1">
        <f>[1]Лист1!X42</f>
        <v>0</v>
      </c>
    </row>
    <row r="94" spans="1:24" ht="51" customHeight="1" thickBot="1" x14ac:dyDescent="0.3">
      <c r="A94" s="11" t="str">
        <f>[1]Лист1!A43</f>
        <v>4.1.Количество мероприятий (совещания, семинар, круглые столы, и т.п.) организованных или проводимых с участием МУ «ТБИ</v>
      </c>
      <c r="B94" s="1" t="str">
        <f>[1]Лист1!B43</f>
        <v>единиц</v>
      </c>
      <c r="C94" s="1">
        <f>[1]Лист1!C43</f>
        <v>0</v>
      </c>
      <c r="D94" s="1">
        <f>[1]Лист1!D43</f>
        <v>0</v>
      </c>
      <c r="E94" s="1">
        <f>[1]Лист1!E43</f>
        <v>0</v>
      </c>
      <c r="F94" s="1">
        <f>[1]Лист1!F43</f>
        <v>0</v>
      </c>
      <c r="G94" s="1">
        <f>[1]Лист1!G43</f>
        <v>0</v>
      </c>
      <c r="H94" s="1">
        <f>[1]Лист1!H43</f>
        <v>0</v>
      </c>
      <c r="I94" s="1">
        <f>[1]Лист1!I43</f>
        <v>0</v>
      </c>
      <c r="J94" s="1">
        <f>[1]Лист1!J43</f>
        <v>0</v>
      </c>
      <c r="K94" s="2">
        <f>[1]Лист1!K43</f>
        <v>0</v>
      </c>
      <c r="L94" s="1">
        <f>[1]Лист1!L43</f>
        <v>8</v>
      </c>
      <c r="M94" s="1">
        <f>[1]Лист1!M43</f>
        <v>0</v>
      </c>
      <c r="N94" s="1">
        <f>[1]Лист1!N43</f>
        <v>8</v>
      </c>
      <c r="O94" s="1">
        <f>[1]Лист1!O43</f>
        <v>0</v>
      </c>
      <c r="P94" s="1">
        <f>[1]Лист1!P43</f>
        <v>0</v>
      </c>
      <c r="Q94" s="1">
        <f>[1]Лист1!Q43</f>
        <v>0</v>
      </c>
      <c r="R94" s="1">
        <f>[1]Лист1!R43</f>
        <v>0</v>
      </c>
      <c r="S94" s="4">
        <f>[1]Лист1!S43</f>
        <v>0</v>
      </c>
      <c r="T94" s="5">
        <f>[1]Лист1!T43</f>
        <v>0</v>
      </c>
      <c r="U94" s="5">
        <f>[1]Лист1!U43</f>
        <v>0</v>
      </c>
      <c r="V94" s="5">
        <f>[1]Лист1!V43</f>
        <v>0</v>
      </c>
      <c r="W94" s="5">
        <f>[1]Лист1!W43</f>
        <v>0</v>
      </c>
      <c r="X94" s="1">
        <f>[1]Лист1!X43</f>
        <v>0</v>
      </c>
    </row>
    <row r="95" spans="1:24" ht="45" customHeight="1" thickBot="1" x14ac:dyDescent="0.3">
      <c r="A95" s="8" t="str">
        <f>[1]Лист1!A44</f>
        <v>4.2.Количество субъектов МСП, воспользовавшихся услугами МУ «ТБИ»</v>
      </c>
      <c r="B95" s="1" t="str">
        <f>[1]Лист1!B44</f>
        <v>единиц</v>
      </c>
      <c r="C95" s="1">
        <f>[1]Лист1!C44</f>
        <v>0</v>
      </c>
      <c r="D95" s="1">
        <f>[1]Лист1!D44</f>
        <v>0</v>
      </c>
      <c r="E95" s="1">
        <f>[1]Лист1!E44</f>
        <v>0</v>
      </c>
      <c r="F95" s="1">
        <f>[1]Лист1!F44</f>
        <v>0</v>
      </c>
      <c r="G95" s="1">
        <f>[1]Лист1!G44</f>
        <v>0</v>
      </c>
      <c r="H95" s="1">
        <f>[1]Лист1!H44</f>
        <v>0</v>
      </c>
      <c r="I95" s="1">
        <f>[1]Лист1!I44</f>
        <v>0</v>
      </c>
      <c r="J95" s="1">
        <f>[1]Лист1!J44</f>
        <v>0</v>
      </c>
      <c r="K95" s="2">
        <f>[1]Лист1!K44</f>
        <v>0</v>
      </c>
      <c r="L95" s="1">
        <f>[1]Лист1!L44</f>
        <v>28</v>
      </c>
      <c r="M95" s="1">
        <f>[1]Лист1!M44</f>
        <v>0</v>
      </c>
      <c r="N95" s="1">
        <f>[1]Лист1!N44</f>
        <v>28</v>
      </c>
      <c r="O95" s="1">
        <f>[1]Лист1!O44</f>
        <v>0</v>
      </c>
      <c r="P95" s="1">
        <f>[1]Лист1!P44</f>
        <v>0</v>
      </c>
      <c r="Q95" s="1">
        <f>[1]Лист1!Q44</f>
        <v>0</v>
      </c>
      <c r="R95" s="1">
        <f>[1]Лист1!R44</f>
        <v>0</v>
      </c>
      <c r="S95" s="4">
        <f>[1]Лист1!S44</f>
        <v>0</v>
      </c>
      <c r="T95" s="5">
        <f>[1]Лист1!T44</f>
        <v>0</v>
      </c>
      <c r="U95" s="5">
        <f>[1]Лист1!U44</f>
        <v>0</v>
      </c>
      <c r="V95" s="5">
        <f>[1]Лист1!V44</f>
        <v>0</v>
      </c>
      <c r="W95" s="5">
        <f>[1]Лист1!W44</f>
        <v>0</v>
      </c>
      <c r="X95" s="1">
        <f>[1]Лист1!X44</f>
        <v>0</v>
      </c>
    </row>
    <row r="96" spans="1:24" ht="60" customHeight="1" thickBot="1" x14ac:dyDescent="0.3">
      <c r="A96" s="9" t="str">
        <f>[1]Лист1!A45</f>
        <v>4.3.Количество услуг, оказанных субъектам МСП в МУ «ТБИ»</v>
      </c>
      <c r="B96" s="1" t="str">
        <f>[1]Лист1!B45</f>
        <v>единиц</v>
      </c>
      <c r="C96" s="1">
        <f>[1]Лист1!C45</f>
        <v>0</v>
      </c>
      <c r="D96" s="1">
        <f>[1]Лист1!D45</f>
        <v>0</v>
      </c>
      <c r="E96" s="1">
        <f>[1]Лист1!E45</f>
        <v>0</v>
      </c>
      <c r="F96" s="1">
        <f>[1]Лист1!F45</f>
        <v>0</v>
      </c>
      <c r="G96" s="1">
        <f>[1]Лист1!G45</f>
        <v>0</v>
      </c>
      <c r="H96" s="1">
        <f>[1]Лист1!H45</f>
        <v>0</v>
      </c>
      <c r="I96" s="1">
        <f>[1]Лист1!I45</f>
        <v>0</v>
      </c>
      <c r="J96" s="1">
        <f>[1]Лист1!J45</f>
        <v>0</v>
      </c>
      <c r="K96" s="2">
        <f>[1]Лист1!K45</f>
        <v>0</v>
      </c>
      <c r="L96" s="1">
        <f>[1]Лист1!L45</f>
        <v>75</v>
      </c>
      <c r="M96" s="1">
        <f>[1]Лист1!M45</f>
        <v>0</v>
      </c>
      <c r="N96" s="1">
        <f>[1]Лист1!N45</f>
        <v>75</v>
      </c>
      <c r="O96" s="1">
        <f>[1]Лист1!O45</f>
        <v>0</v>
      </c>
      <c r="P96" s="1">
        <f>[1]Лист1!P45</f>
        <v>0</v>
      </c>
      <c r="Q96" s="1">
        <f>[1]Лист1!Q45</f>
        <v>0</v>
      </c>
      <c r="R96" s="1">
        <f>[1]Лист1!R45</f>
        <v>0</v>
      </c>
      <c r="S96" s="4">
        <f>[1]Лист1!S45</f>
        <v>0</v>
      </c>
      <c r="T96" s="5">
        <f>[1]Лист1!T45</f>
        <v>0</v>
      </c>
      <c r="U96" s="5">
        <f>[1]Лист1!U45</f>
        <v>0</v>
      </c>
      <c r="V96" s="5">
        <f>[1]Лист1!V45</f>
        <v>0</v>
      </c>
      <c r="W96" s="5">
        <f>[1]Лист1!W45</f>
        <v>0</v>
      </c>
      <c r="X96" s="1">
        <f>[1]Лист1!X45</f>
        <v>0</v>
      </c>
    </row>
    <row r="97" spans="1:24" ht="116.25" customHeight="1" thickBot="1" x14ac:dyDescent="0.3">
      <c r="A97" s="9" t="str">
        <f>[1]Лист1!A46</f>
        <v>4.4.Количество информационных сообщений по вопросам действующего законодательства, программ и возможностей для развития предпринимательства и т.д. направленных субъектам малого предпринимательства Тоншаевского района, в том числе компаниям-резидентам</v>
      </c>
      <c r="B97" s="1" t="str">
        <f>[1]Лист1!B46</f>
        <v>единиц</v>
      </c>
      <c r="C97" s="1">
        <f>[1]Лист1!C46</f>
        <v>0</v>
      </c>
      <c r="D97" s="1">
        <f>[1]Лист1!D46</f>
        <v>0</v>
      </c>
      <c r="E97" s="1">
        <f>[1]Лист1!E46</f>
        <v>0</v>
      </c>
      <c r="F97" s="1">
        <f>[1]Лист1!F46</f>
        <v>0</v>
      </c>
      <c r="G97" s="1">
        <f>[1]Лист1!G46</f>
        <v>0</v>
      </c>
      <c r="H97" s="1">
        <f>[1]Лист1!H46</f>
        <v>0</v>
      </c>
      <c r="I97" s="1">
        <f>[1]Лист1!I46</f>
        <v>0</v>
      </c>
      <c r="J97" s="1">
        <f>[1]Лист1!J46</f>
        <v>0</v>
      </c>
      <c r="K97" s="2">
        <f>[1]Лист1!K46</f>
        <v>0</v>
      </c>
      <c r="L97" s="1">
        <f>[1]Лист1!L46</f>
        <v>8</v>
      </c>
      <c r="M97" s="1">
        <f>[1]Лист1!M46</f>
        <v>0</v>
      </c>
      <c r="N97" s="1">
        <f>[1]Лист1!N46</f>
        <v>8</v>
      </c>
      <c r="O97" s="1">
        <f>[1]Лист1!O46</f>
        <v>0</v>
      </c>
      <c r="P97" s="1">
        <f>[1]Лист1!P46</f>
        <v>0</v>
      </c>
      <c r="Q97" s="1">
        <f>[1]Лист1!Q46</f>
        <v>0</v>
      </c>
      <c r="R97" s="1">
        <f>[1]Лист1!R46</f>
        <v>0</v>
      </c>
      <c r="S97" s="4">
        <f>[1]Лист1!S46</f>
        <v>0</v>
      </c>
      <c r="T97" s="5">
        <f>[1]Лист1!T46</f>
        <v>0</v>
      </c>
      <c r="U97" s="5">
        <f>[1]Лист1!U46</f>
        <v>0</v>
      </c>
      <c r="V97" s="5">
        <f>[1]Лист1!V46</f>
        <v>0</v>
      </c>
      <c r="W97" s="5">
        <f>[1]Лист1!W46</f>
        <v>0</v>
      </c>
      <c r="X97" s="1">
        <f>[1]Лист1!X46</f>
        <v>0</v>
      </c>
    </row>
    <row r="98" spans="1:24" ht="173.25" customHeight="1" thickBot="1" x14ac:dyDescent="0.3">
      <c r="A98" s="9" t="str">
        <f>[1]Лист1!A47</f>
        <v>4.5.Количество организаций инфраструктуры поддержки малого и среднего предпринимательства, с которым  МУ «ТБИ» заключены договора (соглашения) о сотрудничестве и которым оказывается организационная, материальная и финансовая поддержка по обеспечению их уставной деятельности  (в т.ч. по организации ведения бухгалтерского учета, налоговой  отчетности и т.д.)</v>
      </c>
      <c r="B98" s="1" t="str">
        <f>[1]Лист1!B47</f>
        <v xml:space="preserve">единиц </v>
      </c>
      <c r="C98" s="1">
        <f>[1]Лист1!C47</f>
        <v>0</v>
      </c>
      <c r="D98" s="1">
        <f>[1]Лист1!D47</f>
        <v>0</v>
      </c>
      <c r="E98" s="1">
        <f>[1]Лист1!E47</f>
        <v>0</v>
      </c>
      <c r="F98" s="1">
        <f>[1]Лист1!F47</f>
        <v>0</v>
      </c>
      <c r="G98" s="1">
        <f>[1]Лист1!G47</f>
        <v>0</v>
      </c>
      <c r="H98" s="1">
        <f>[1]Лист1!H47</f>
        <v>0</v>
      </c>
      <c r="I98" s="1">
        <f>[1]Лист1!I47</f>
        <v>0</v>
      </c>
      <c r="J98" s="1">
        <f>[1]Лист1!J47</f>
        <v>0</v>
      </c>
      <c r="K98" s="2">
        <f>[1]Лист1!K47</f>
        <v>0</v>
      </c>
      <c r="L98" s="1">
        <f>[1]Лист1!L47</f>
        <v>2</v>
      </c>
      <c r="M98" s="1">
        <f>[1]Лист1!M47</f>
        <v>0</v>
      </c>
      <c r="N98" s="1">
        <f>[1]Лист1!N47</f>
        <v>2</v>
      </c>
      <c r="O98" s="1">
        <f>[1]Лист1!O47</f>
        <v>0</v>
      </c>
      <c r="P98" s="1">
        <f>[1]Лист1!P47</f>
        <v>0</v>
      </c>
      <c r="Q98" s="1">
        <f>[1]Лист1!Q47</f>
        <v>0</v>
      </c>
      <c r="R98" s="1">
        <f>[1]Лист1!R47</f>
        <v>0</v>
      </c>
      <c r="S98" s="4">
        <f>[1]Лист1!S47</f>
        <v>0</v>
      </c>
      <c r="T98" s="5">
        <f>[1]Лист1!T47</f>
        <v>0</v>
      </c>
      <c r="U98" s="5">
        <f>[1]Лист1!U47</f>
        <v>0</v>
      </c>
      <c r="V98" s="5">
        <f>[1]Лист1!V47</f>
        <v>0</v>
      </c>
      <c r="W98" s="5">
        <f>[1]Лист1!W47</f>
        <v>0</v>
      </c>
      <c r="X98" s="1">
        <f>[1]Лист1!X47</f>
        <v>0</v>
      </c>
    </row>
    <row r="99" spans="1:24" ht="63.75" customHeight="1" thickBot="1" x14ac:dyDescent="0.3">
      <c r="A99" s="6" t="str">
        <f>[1]Лист1!A48</f>
        <v>5.Предоставление муниципального имущества в аренду или безвозмездное пользование (кроме земли)</v>
      </c>
      <c r="B99" s="1">
        <f>[1]Лист1!B48</f>
        <v>0</v>
      </c>
      <c r="C99" s="1">
        <f>[1]Лист1!C48</f>
        <v>0</v>
      </c>
      <c r="D99" s="1">
        <f>[1]Лист1!D48</f>
        <v>0</v>
      </c>
      <c r="E99" s="1">
        <f>[1]Лист1!E48</f>
        <v>0</v>
      </c>
      <c r="F99" s="1">
        <f>[1]Лист1!F48</f>
        <v>0</v>
      </c>
      <c r="G99" s="1">
        <f>[1]Лист1!G48</f>
        <v>0</v>
      </c>
      <c r="H99" s="1">
        <f>[1]Лист1!H48</f>
        <v>0</v>
      </c>
      <c r="I99" s="1">
        <f>[1]Лист1!I48</f>
        <v>0</v>
      </c>
      <c r="J99" s="1">
        <f>[1]Лист1!J48</f>
        <v>0</v>
      </c>
      <c r="K99" s="2">
        <f>[1]Лист1!K48</f>
        <v>1709650</v>
      </c>
      <c r="L99" s="1">
        <f>[1]Лист1!L48</f>
        <v>0</v>
      </c>
      <c r="M99" s="1">
        <f>[1]Лист1!M48</f>
        <v>1709650</v>
      </c>
      <c r="N99" s="1">
        <f>[1]Лист1!N48</f>
        <v>0</v>
      </c>
      <c r="O99" s="1">
        <f>[1]Лист1!O48</f>
        <v>0</v>
      </c>
      <c r="P99" s="1">
        <f>[1]Лист1!P48</f>
        <v>0</v>
      </c>
      <c r="Q99" s="1">
        <f>[1]Лист1!Q48</f>
        <v>0</v>
      </c>
      <c r="R99" s="1">
        <f>[1]Лист1!R48</f>
        <v>0</v>
      </c>
      <c r="S99" s="4">
        <f>[1]Лист1!S48</f>
        <v>0</v>
      </c>
      <c r="T99" s="5">
        <f>[1]Лист1!T48</f>
        <v>0</v>
      </c>
      <c r="U99" s="5">
        <f>[1]Лист1!U48</f>
        <v>0</v>
      </c>
      <c r="V99" s="5">
        <f>[1]Лист1!V48</f>
        <v>0</v>
      </c>
      <c r="W99" s="5">
        <f>[1]Лист1!W48</f>
        <v>0</v>
      </c>
      <c r="X99" s="1">
        <f>[1]Лист1!X48</f>
        <v>0</v>
      </c>
    </row>
    <row r="100" spans="1:24" ht="62.25" customHeight="1" thickBot="1" x14ac:dyDescent="0.3">
      <c r="A100" s="10" t="str">
        <f>[1]Лист1!A49</f>
        <v>5.1. Количество заключенных договоров аренды</v>
      </c>
      <c r="B100" s="1" t="str">
        <f>[1]Лист1!B49</f>
        <v>единиц</v>
      </c>
      <c r="C100" s="1">
        <f>[1]Лист1!C49</f>
        <v>0</v>
      </c>
      <c r="D100" s="1">
        <f>[1]Лист1!D49</f>
        <v>0</v>
      </c>
      <c r="E100" s="1">
        <f>[1]Лист1!E49</f>
        <v>0</v>
      </c>
      <c r="F100" s="1">
        <f>[1]Лист1!F49</f>
        <v>0</v>
      </c>
      <c r="G100" s="1">
        <f>[1]Лист1!G49</f>
        <v>0</v>
      </c>
      <c r="H100" s="1">
        <f>[1]Лист1!H49</f>
        <v>0</v>
      </c>
      <c r="I100" s="1">
        <f>[1]Лист1!I49</f>
        <v>0</v>
      </c>
      <c r="J100" s="1">
        <f>[1]Лист1!J49</f>
        <v>0</v>
      </c>
      <c r="K100" s="2">
        <f>[1]Лист1!K49</f>
        <v>0</v>
      </c>
      <c r="L100" s="1">
        <f>[1]Лист1!L49</f>
        <v>2</v>
      </c>
      <c r="M100" s="1">
        <f>[1]Лист1!M49</f>
        <v>0</v>
      </c>
      <c r="N100" s="1">
        <f>[1]Лист1!N49</f>
        <v>2</v>
      </c>
      <c r="O100" s="1">
        <f>[1]Лист1!O49</f>
        <v>0</v>
      </c>
      <c r="P100" s="1">
        <f>[1]Лист1!P49</f>
        <v>0</v>
      </c>
      <c r="Q100" s="1">
        <f>[1]Лист1!Q49</f>
        <v>0</v>
      </c>
      <c r="R100" s="1">
        <f>[1]Лист1!R49</f>
        <v>0</v>
      </c>
      <c r="S100" s="4">
        <f>[1]Лист1!S49</f>
        <v>0</v>
      </c>
      <c r="T100" s="5">
        <f>[1]Лист1!T49</f>
        <v>0</v>
      </c>
      <c r="U100" s="5">
        <f>[1]Лист1!U49</f>
        <v>0</v>
      </c>
      <c r="V100" s="5">
        <f>[1]Лист1!V49</f>
        <v>0</v>
      </c>
      <c r="W100" s="5">
        <f>[1]Лист1!W49</f>
        <v>0</v>
      </c>
      <c r="X100" s="1">
        <f>[1]Лист1!X49</f>
        <v>0</v>
      </c>
    </row>
    <row r="101" spans="1:24" ht="57.75" customHeight="1" thickBot="1" x14ac:dyDescent="0.3">
      <c r="A101" s="10" t="str">
        <f>[1]Лист1!A50</f>
        <v>5.2.Количество сформированных плановых и внеплановых рекомендаций компаниям-резидентам</v>
      </c>
      <c r="B101" s="1" t="str">
        <f>[1]Лист1!B50</f>
        <v>единиц</v>
      </c>
      <c r="C101" s="1">
        <f>[1]Лист1!C50</f>
        <v>0</v>
      </c>
      <c r="D101" s="1">
        <f>[1]Лист1!D50</f>
        <v>0</v>
      </c>
      <c r="E101" s="1">
        <f>[1]Лист1!E50</f>
        <v>0</v>
      </c>
      <c r="F101" s="1">
        <f>[1]Лист1!F50</f>
        <v>0</v>
      </c>
      <c r="G101" s="1">
        <f>[1]Лист1!G50</f>
        <v>0</v>
      </c>
      <c r="H101" s="1">
        <f>[1]Лист1!H50</f>
        <v>0</v>
      </c>
      <c r="I101" s="1">
        <f>[1]Лист1!I50</f>
        <v>0</v>
      </c>
      <c r="J101" s="1">
        <f>[1]Лист1!J50</f>
        <v>0</v>
      </c>
      <c r="K101" s="2">
        <f>[1]Лист1!K50</f>
        <v>0</v>
      </c>
      <c r="L101" s="1">
        <f>[1]Лист1!L50</f>
        <v>8</v>
      </c>
      <c r="M101" s="1">
        <f>[1]Лист1!M50</f>
        <v>0</v>
      </c>
      <c r="N101" s="1">
        <f>[1]Лист1!N50</f>
        <v>8</v>
      </c>
      <c r="O101" s="1">
        <f>[1]Лист1!O50</f>
        <v>0</v>
      </c>
      <c r="P101" s="1">
        <f>[1]Лист1!P50</f>
        <v>0</v>
      </c>
      <c r="Q101" s="1">
        <f>[1]Лист1!Q50</f>
        <v>0</v>
      </c>
      <c r="R101" s="1">
        <f>[1]Лист1!R50</f>
        <v>0</v>
      </c>
      <c r="S101" s="4">
        <f>[1]Лист1!S50</f>
        <v>0</v>
      </c>
      <c r="T101" s="5">
        <f>[1]Лист1!T50</f>
        <v>0</v>
      </c>
      <c r="U101" s="5">
        <f>[1]Лист1!U50</f>
        <v>0</v>
      </c>
      <c r="V101" s="5">
        <f>[1]Лист1!V50</f>
        <v>0</v>
      </c>
      <c r="W101" s="5">
        <f>[1]Лист1!W50</f>
        <v>0</v>
      </c>
      <c r="X101" s="1">
        <f>[1]Лист1!X50</f>
        <v>0</v>
      </c>
    </row>
    <row r="102" spans="1:24" ht="51" customHeight="1" thickBot="1" x14ac:dyDescent="0.3">
      <c r="A102" s="2" t="str">
        <f>[1]Лист1!A51</f>
        <v>5.3. Количество субъектов МСП –резидентов, размещенных в МУ «ТБИ»</v>
      </c>
      <c r="B102" s="1" t="str">
        <f>[1]Лист1!B51</f>
        <v>единиц</v>
      </c>
      <c r="C102" s="1">
        <f>[1]Лист1!C51</f>
        <v>0</v>
      </c>
      <c r="D102" s="1">
        <f>[1]Лист1!D51</f>
        <v>0</v>
      </c>
      <c r="E102" s="1">
        <f>[1]Лист1!E51</f>
        <v>0</v>
      </c>
      <c r="F102" s="1">
        <f>[1]Лист1!F51</f>
        <v>0</v>
      </c>
      <c r="G102" s="1">
        <f>[1]Лист1!G51</f>
        <v>0</v>
      </c>
      <c r="H102" s="1">
        <f>[1]Лист1!H51</f>
        <v>0</v>
      </c>
      <c r="I102" s="1">
        <f>[1]Лист1!I51</f>
        <v>0</v>
      </c>
      <c r="J102" s="1">
        <f>[1]Лист1!J51</f>
        <v>0</v>
      </c>
      <c r="K102" s="2">
        <f>[1]Лист1!K51</f>
        <v>0</v>
      </c>
      <c r="L102" s="1">
        <f>[1]Лист1!L51</f>
        <v>5</v>
      </c>
      <c r="M102" s="1">
        <f>[1]Лист1!M51</f>
        <v>0</v>
      </c>
      <c r="N102" s="1">
        <f>[1]Лист1!N51</f>
        <v>5</v>
      </c>
      <c r="O102" s="1">
        <f>[1]Лист1!O51</f>
        <v>0</v>
      </c>
      <c r="P102" s="1">
        <f>[1]Лист1!P51</f>
        <v>0</v>
      </c>
      <c r="Q102" s="1">
        <f>[1]Лист1!Q51</f>
        <v>0</v>
      </c>
      <c r="R102" s="1">
        <f>[1]Лист1!R51</f>
        <v>0</v>
      </c>
      <c r="S102" s="4">
        <f>[1]Лист1!S51</f>
        <v>0</v>
      </c>
      <c r="T102" s="5">
        <f>[1]Лист1!T51</f>
        <v>0</v>
      </c>
      <c r="U102" s="5">
        <f>[1]Лист1!U51</f>
        <v>0</v>
      </c>
      <c r="V102" s="5">
        <f>[1]Лист1!V51</f>
        <v>0</v>
      </c>
      <c r="W102" s="5">
        <f>[1]Лист1!W51</f>
        <v>0</v>
      </c>
      <c r="X102" s="1">
        <f>[1]Лист1!X51</f>
        <v>0</v>
      </c>
    </row>
    <row r="103" spans="1:24" ht="67.5" customHeight="1" thickBot="1" x14ac:dyDescent="0.3">
      <c r="A103" s="2" t="str">
        <f>[1]Лист1!A52</f>
        <v>5.4.Организация технического содержания помещений занимаемых (арендуемых) компаниями – резидентами МУ «ТБИ»</v>
      </c>
      <c r="B103" s="1" t="str">
        <f>[1]Лист1!B52</f>
        <v>квадратный метр</v>
      </c>
      <c r="C103" s="1">
        <f>[1]Лист1!C52</f>
        <v>0</v>
      </c>
      <c r="D103" s="1">
        <f>[1]Лист1!D52</f>
        <v>0</v>
      </c>
      <c r="E103" s="1">
        <f>[1]Лист1!E52</f>
        <v>0</v>
      </c>
      <c r="F103" s="1">
        <f>[1]Лист1!F52</f>
        <v>0</v>
      </c>
      <c r="G103" s="1">
        <f>[1]Лист1!G52</f>
        <v>0</v>
      </c>
      <c r="H103" s="1">
        <f>[1]Лист1!H52</f>
        <v>0</v>
      </c>
      <c r="I103" s="1">
        <f>[1]Лист1!I52</f>
        <v>0</v>
      </c>
      <c r="J103" s="1">
        <f>[1]Лист1!J52</f>
        <v>0</v>
      </c>
      <c r="K103" s="2">
        <f>[1]Лист1!K52</f>
        <v>0</v>
      </c>
      <c r="L103" s="1">
        <f>[1]Лист1!L52</f>
        <v>600</v>
      </c>
      <c r="M103" s="1">
        <f>[1]Лист1!M52</f>
        <v>0</v>
      </c>
      <c r="N103" s="1">
        <f>[1]Лист1!N52</f>
        <v>600</v>
      </c>
      <c r="O103" s="1">
        <f>[1]Лист1!O52</f>
        <v>0</v>
      </c>
      <c r="P103" s="1">
        <f>[1]Лист1!P52</f>
        <v>0</v>
      </c>
      <c r="Q103" s="1">
        <f>[1]Лист1!Q52</f>
        <v>0</v>
      </c>
      <c r="R103" s="1">
        <f>[1]Лист1!R52</f>
        <v>0</v>
      </c>
      <c r="S103" s="4">
        <f>[1]Лист1!S52</f>
        <v>0</v>
      </c>
      <c r="T103" s="5">
        <f>[1]Лист1!T52</f>
        <v>0</v>
      </c>
      <c r="U103" s="5">
        <f>[1]Лист1!U52</f>
        <v>0</v>
      </c>
      <c r="V103" s="5">
        <f>[1]Лист1!V52</f>
        <v>0</v>
      </c>
      <c r="W103" s="5">
        <f>[1]Лист1!W52</f>
        <v>0</v>
      </c>
      <c r="X103" s="1">
        <f>[1]Лист1!X52</f>
        <v>0</v>
      </c>
    </row>
    <row r="104" spans="1:24" ht="62.25" customHeight="1" thickBot="1" x14ac:dyDescent="0.3">
      <c r="A104" s="10" t="str">
        <f>[1]Лист1!A53</f>
        <v>5.5.Количество заседаний комиссий по отбору проектов –претендентов на размещение в МУ «ТБИ» и другим видам муниципальной  поддержки</v>
      </c>
      <c r="B104" s="1" t="str">
        <f>[1]Лист1!B53</f>
        <v>единиц</v>
      </c>
      <c r="C104" s="1">
        <f>[1]Лист1!C53</f>
        <v>0</v>
      </c>
      <c r="D104" s="1">
        <f>[1]Лист1!D53</f>
        <v>0</v>
      </c>
      <c r="E104" s="1">
        <f>[1]Лист1!E53</f>
        <v>0</v>
      </c>
      <c r="F104" s="1">
        <f>[1]Лист1!F53</f>
        <v>0</v>
      </c>
      <c r="G104" s="1">
        <f>[1]Лист1!G53</f>
        <v>0</v>
      </c>
      <c r="H104" s="1">
        <f>[1]Лист1!H53</f>
        <v>0</v>
      </c>
      <c r="I104" s="1">
        <f>[1]Лист1!I53</f>
        <v>0</v>
      </c>
      <c r="J104" s="1">
        <f>[1]Лист1!J53</f>
        <v>0</v>
      </c>
      <c r="K104" s="2">
        <f>[1]Лист1!K53</f>
        <v>0</v>
      </c>
      <c r="L104" s="1">
        <f>[1]Лист1!L53</f>
        <v>2</v>
      </c>
      <c r="M104" s="1">
        <f>[1]Лист1!M53</f>
        <v>0</v>
      </c>
      <c r="N104" s="1">
        <f>[1]Лист1!N53</f>
        <v>2</v>
      </c>
      <c r="O104" s="1">
        <f>[1]Лист1!O53</f>
        <v>0</v>
      </c>
      <c r="P104" s="1">
        <f>[1]Лист1!P53</f>
        <v>0</v>
      </c>
      <c r="Q104" s="1">
        <f>[1]Лист1!Q53</f>
        <v>0</v>
      </c>
      <c r="R104" s="1">
        <f>[1]Лист1!R53</f>
        <v>0</v>
      </c>
      <c r="S104" s="4">
        <f>[1]Лист1!S53</f>
        <v>0</v>
      </c>
      <c r="T104" s="5">
        <f>[1]Лист1!T53</f>
        <v>0</v>
      </c>
      <c r="U104" s="5">
        <f>[1]Лист1!U53</f>
        <v>0</v>
      </c>
      <c r="V104" s="5">
        <f>[1]Лист1!V53</f>
        <v>0</v>
      </c>
      <c r="W104" s="5">
        <f>[1]Лист1!W53</f>
        <v>0</v>
      </c>
      <c r="X104" s="1">
        <f>[1]Лист1!X53</f>
        <v>0</v>
      </c>
    </row>
    <row r="105" spans="1:24" ht="41.25" customHeight="1" thickBot="1" x14ac:dyDescent="0.3">
      <c r="A105" s="10" t="str">
        <f>[1]Лист1!A54</f>
        <v>5.6.Степень заполнения площадей МУ «ТБИ», предназначенных для размещения (аренды) резидентов-субъектов МСП</v>
      </c>
      <c r="B105" s="1" t="str">
        <f>[1]Лист1!B54</f>
        <v xml:space="preserve">процент </v>
      </c>
      <c r="C105" s="1">
        <f>[1]Лист1!C54</f>
        <v>0</v>
      </c>
      <c r="D105" s="1">
        <f>[1]Лист1!D54</f>
        <v>0</v>
      </c>
      <c r="E105" s="1">
        <f>[1]Лист1!E54</f>
        <v>0</v>
      </c>
      <c r="F105" s="1">
        <f>[1]Лист1!F54</f>
        <v>0</v>
      </c>
      <c r="G105" s="1">
        <f>[1]Лист1!G54</f>
        <v>0</v>
      </c>
      <c r="H105" s="1">
        <f>[1]Лист1!H54</f>
        <v>0</v>
      </c>
      <c r="I105" s="1">
        <f>[1]Лист1!I54</f>
        <v>0</v>
      </c>
      <c r="J105" s="1">
        <f>[1]Лист1!J54</f>
        <v>0</v>
      </c>
      <c r="K105" s="2">
        <f>[1]Лист1!K54</f>
        <v>0</v>
      </c>
      <c r="L105" s="1">
        <f>[1]Лист1!L54</f>
        <v>75</v>
      </c>
      <c r="M105" s="1">
        <f>[1]Лист1!M54</f>
        <v>0</v>
      </c>
      <c r="N105" s="1">
        <f>[1]Лист1!N54</f>
        <v>75</v>
      </c>
      <c r="O105" s="1">
        <f>[1]Лист1!O54</f>
        <v>0</v>
      </c>
      <c r="P105" s="1">
        <f>[1]Лист1!P54</f>
        <v>0</v>
      </c>
      <c r="Q105" s="1">
        <f>[1]Лист1!Q54</f>
        <v>0</v>
      </c>
      <c r="R105" s="1">
        <f>[1]Лист1!R54</f>
        <v>0</v>
      </c>
      <c r="S105" s="4">
        <f>[1]Лист1!S54</f>
        <v>0</v>
      </c>
      <c r="T105" s="5">
        <f>[1]Лист1!T54</f>
        <v>0</v>
      </c>
      <c r="U105" s="5">
        <f>[1]Лист1!U54</f>
        <v>0</v>
      </c>
      <c r="V105" s="5">
        <f>[1]Лист1!V54</f>
        <v>0</v>
      </c>
      <c r="W105" s="5">
        <f>[1]Лист1!W54</f>
        <v>0</v>
      </c>
      <c r="X105" s="1">
        <f>[1]Лист1!X54</f>
        <v>0</v>
      </c>
    </row>
    <row r="106" spans="1:24" ht="67.5" customHeight="1" thickBot="1" x14ac:dyDescent="0.3">
      <c r="A106" s="12" t="str">
        <f>[1]Лист1!A55</f>
        <v xml:space="preserve">6.Предоставление консультационной и информационной поддержки субъектам малого и среднего предпринимательства.
</v>
      </c>
      <c r="B106" s="1">
        <f>[1]Лист1!B55</f>
        <v>0</v>
      </c>
      <c r="C106" s="1">
        <f>[1]Лист1!C55</f>
        <v>0</v>
      </c>
      <c r="D106" s="1">
        <f>[1]Лист1!D55</f>
        <v>0</v>
      </c>
      <c r="E106" s="1">
        <f>[1]Лист1!E55</f>
        <v>0</v>
      </c>
      <c r="F106" s="1">
        <f>[1]Лист1!F55</f>
        <v>0</v>
      </c>
      <c r="G106" s="1">
        <f>[1]Лист1!G55</f>
        <v>0</v>
      </c>
      <c r="H106" s="1">
        <f>[1]Лист1!H55</f>
        <v>0</v>
      </c>
      <c r="I106" s="1">
        <f>[1]Лист1!I55</f>
        <v>0</v>
      </c>
      <c r="J106" s="1">
        <f>[1]Лист1!J55</f>
        <v>0</v>
      </c>
      <c r="K106" s="2">
        <f>[1]Лист1!K55</f>
        <v>0</v>
      </c>
      <c r="L106" s="1">
        <f>[1]Лист1!L55</f>
        <v>0</v>
      </c>
      <c r="M106" s="1">
        <f>[1]Лист1!M55</f>
        <v>0</v>
      </c>
      <c r="N106" s="1">
        <f>[1]Лист1!N55</f>
        <v>0</v>
      </c>
      <c r="O106" s="1">
        <f>[1]Лист1!O55</f>
        <v>0</v>
      </c>
      <c r="P106" s="1">
        <f>[1]Лист1!P55</f>
        <v>0</v>
      </c>
      <c r="Q106" s="1">
        <f>[1]Лист1!Q55</f>
        <v>0</v>
      </c>
      <c r="R106" s="1">
        <f>[1]Лист1!R55</f>
        <v>0</v>
      </c>
      <c r="S106" s="4">
        <f>[1]Лист1!S55</f>
        <v>0</v>
      </c>
      <c r="T106" s="5">
        <f>[1]Лист1!T55</f>
        <v>0</v>
      </c>
      <c r="U106" s="5">
        <f>[1]Лист1!U55</f>
        <v>0</v>
      </c>
      <c r="V106" s="5">
        <f>[1]Лист1!V55</f>
        <v>0</v>
      </c>
      <c r="W106" s="5">
        <f>[1]Лист1!W55</f>
        <v>0</v>
      </c>
      <c r="X106" s="1">
        <f>[1]Лист1!X55</f>
        <v>0</v>
      </c>
    </row>
    <row r="107" spans="1:24" s="44" customFormat="1" ht="116.25" customHeight="1" thickBot="1" x14ac:dyDescent="0.3">
      <c r="A107" s="4" t="str">
        <f>[1]Лист1!A56</f>
        <v>6.1.Осуществление комплекса мероприятий по управлению проектами (проведение отбора проектов   планирование, организация выполнения работ по проекту   обеспечение контроля выполнения работ по проекту)</v>
      </c>
      <c r="B107" s="5" t="str">
        <f>[1]Лист1!B56</f>
        <v>единиц</v>
      </c>
      <c r="C107" s="5">
        <f>[1]Лист1!C56</f>
        <v>0</v>
      </c>
      <c r="D107" s="5">
        <f>[1]Лист1!D56</f>
        <v>0</v>
      </c>
      <c r="E107" s="5">
        <f>[1]Лист1!E56</f>
        <v>0</v>
      </c>
      <c r="F107" s="5">
        <f>[1]Лист1!F56</f>
        <v>0</v>
      </c>
      <c r="G107" s="5">
        <f>[1]Лист1!G56</f>
        <v>0</v>
      </c>
      <c r="H107" s="5">
        <f>[1]Лист1!H56</f>
        <v>0</v>
      </c>
      <c r="I107" s="5">
        <f>[1]Лист1!I56</f>
        <v>0</v>
      </c>
      <c r="J107" s="5">
        <f>[1]Лист1!J56</f>
        <v>0</v>
      </c>
      <c r="K107" s="4">
        <f>[1]Лист1!K56</f>
        <v>0</v>
      </c>
      <c r="L107" s="5">
        <f>[1]Лист1!L56</f>
        <v>0</v>
      </c>
      <c r="M107" s="5">
        <f>[1]Лист1!M56</f>
        <v>0</v>
      </c>
      <c r="N107" s="5">
        <f>[1]Лист1!N56</f>
        <v>0</v>
      </c>
      <c r="O107" s="5">
        <f>[1]Лист1!O56</f>
        <v>1328300</v>
      </c>
      <c r="P107" s="5">
        <f>[1]Лист1!P56</f>
        <v>6</v>
      </c>
      <c r="Q107" s="5">
        <f>[1]Лист1!Q56</f>
        <v>1328300</v>
      </c>
      <c r="R107" s="5">
        <f>[1]Лист1!R56</f>
        <v>6</v>
      </c>
      <c r="S107" s="4">
        <f>[1]Лист1!S56</f>
        <v>1544833</v>
      </c>
      <c r="T107" s="5">
        <f>[1]Лист1!T56</f>
        <v>6</v>
      </c>
      <c r="U107" s="5">
        <f>[1]Лист1!U56</f>
        <v>1598100</v>
      </c>
      <c r="V107" s="5">
        <f>[1]Лист1!V56</f>
        <v>6</v>
      </c>
      <c r="W107" s="5">
        <f>[1]Лист1!W56</f>
        <v>1636600</v>
      </c>
      <c r="X107" s="5">
        <f>[1]Лист1!X56</f>
        <v>6</v>
      </c>
    </row>
    <row r="108" spans="1:24" s="44" customFormat="1" ht="45.75" customHeight="1" thickBot="1" x14ac:dyDescent="0.3">
      <c r="A108" s="13" t="str">
        <f>[1]Лист1!A57</f>
        <v xml:space="preserve">6.2.Консультирование </v>
      </c>
      <c r="B108" s="5" t="str">
        <f>[1]Лист1!B57</f>
        <v>единиц</v>
      </c>
      <c r="C108" s="5">
        <f>[1]Лист1!C57</f>
        <v>0</v>
      </c>
      <c r="D108" s="5">
        <f>[1]Лист1!D57</f>
        <v>0</v>
      </c>
      <c r="E108" s="5">
        <f>[1]Лист1!E57</f>
        <v>0</v>
      </c>
      <c r="F108" s="5">
        <f>[1]Лист1!F57</f>
        <v>0</v>
      </c>
      <c r="G108" s="5">
        <f>[1]Лист1!G57</f>
        <v>0</v>
      </c>
      <c r="H108" s="5">
        <f>[1]Лист1!H57</f>
        <v>0</v>
      </c>
      <c r="I108" s="5">
        <f>[1]Лист1!I57</f>
        <v>0</v>
      </c>
      <c r="J108" s="5">
        <f>[1]Лист1!J57</f>
        <v>0</v>
      </c>
      <c r="K108" s="4">
        <f>[1]Лист1!K57</f>
        <v>0</v>
      </c>
      <c r="L108" s="5">
        <f>[1]Лист1!L57</f>
        <v>0</v>
      </c>
      <c r="M108" s="5">
        <f>[1]Лист1!M57</f>
        <v>0</v>
      </c>
      <c r="N108" s="5">
        <f>[1]Лист1!N57</f>
        <v>0</v>
      </c>
      <c r="O108" s="5">
        <f>[1]Лист1!O57</f>
        <v>1328300</v>
      </c>
      <c r="P108" s="5">
        <f>[1]Лист1!P57</f>
        <v>75</v>
      </c>
      <c r="Q108" s="5">
        <f>[1]Лист1!Q57</f>
        <v>1328300</v>
      </c>
      <c r="R108" s="5">
        <f>[1]Лист1!R57</f>
        <v>75</v>
      </c>
      <c r="S108" s="4">
        <f>[1]Лист1!S57</f>
        <v>1544833</v>
      </c>
      <c r="T108" s="5">
        <f>[1]Лист1!T57</f>
        <v>75</v>
      </c>
      <c r="U108" s="5">
        <f>[1]Лист1!U57</f>
        <v>1598100</v>
      </c>
      <c r="V108" s="5">
        <f>[1]Лист1!V57</f>
        <v>75</v>
      </c>
      <c r="W108" s="5">
        <f>[1]Лист1!W57</f>
        <v>1636600</v>
      </c>
      <c r="X108" s="5">
        <f>[1]Лист1!X57</f>
        <v>75</v>
      </c>
    </row>
    <row r="109" spans="1:24" s="44" customFormat="1" ht="11.25" customHeight="1" x14ac:dyDescent="0.25">
      <c r="A109" s="73" t="str">
        <f>[1]Лист1!A58</f>
        <v>6.3.Оказание услуг по разработке бизнес-планов, концепций, технико-экономических обоснований, инвестиционных проектов, реализуемых на территории субъекта Российской Федерации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</row>
    <row r="110" spans="1:24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</row>
    <row r="111" spans="1:24" ht="15.75" thickBot="1" x14ac:dyDescent="0.3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</row>
    <row r="112" spans="1:24" x14ac:dyDescent="0.25">
      <c r="A112" s="75" t="s">
        <v>2</v>
      </c>
      <c r="B112" s="14" t="s">
        <v>31</v>
      </c>
      <c r="C112" s="78" t="s">
        <v>32</v>
      </c>
      <c r="D112" s="79"/>
      <c r="E112" s="79"/>
      <c r="F112" s="80"/>
      <c r="G112" s="78" t="s">
        <v>32</v>
      </c>
      <c r="H112" s="79"/>
      <c r="I112" s="79"/>
      <c r="J112" s="80"/>
      <c r="K112" s="78" t="s">
        <v>32</v>
      </c>
      <c r="L112" s="79"/>
      <c r="M112" s="79"/>
      <c r="N112" s="80"/>
      <c r="O112" s="78" t="s">
        <v>32</v>
      </c>
      <c r="P112" s="79"/>
      <c r="Q112" s="79"/>
      <c r="R112" s="80"/>
      <c r="S112" s="78" t="s">
        <v>33</v>
      </c>
      <c r="T112" s="80"/>
      <c r="U112" s="78" t="s">
        <v>33</v>
      </c>
      <c r="V112" s="80"/>
      <c r="W112" s="78" t="s">
        <v>33</v>
      </c>
      <c r="X112" s="80"/>
    </row>
    <row r="113" spans="1:24" x14ac:dyDescent="0.25">
      <c r="A113" s="76"/>
      <c r="B113" s="15" t="s">
        <v>34</v>
      </c>
      <c r="C113" s="71" t="s">
        <v>35</v>
      </c>
      <c r="D113" s="81"/>
      <c r="E113" s="81"/>
      <c r="F113" s="72"/>
      <c r="G113" s="71" t="s">
        <v>36</v>
      </c>
      <c r="H113" s="81"/>
      <c r="I113" s="81"/>
      <c r="J113" s="72"/>
      <c r="K113" s="71" t="s">
        <v>37</v>
      </c>
      <c r="L113" s="81"/>
      <c r="M113" s="81"/>
      <c r="N113" s="72"/>
      <c r="O113" s="71" t="s">
        <v>38</v>
      </c>
      <c r="P113" s="81"/>
      <c r="Q113" s="81"/>
      <c r="R113" s="72"/>
      <c r="S113" s="71" t="s">
        <v>39</v>
      </c>
      <c r="T113" s="72"/>
      <c r="U113" s="71" t="s">
        <v>39</v>
      </c>
      <c r="V113" s="72"/>
      <c r="W113" s="71" t="s">
        <v>39</v>
      </c>
      <c r="X113" s="72"/>
    </row>
    <row r="114" spans="1:24" x14ac:dyDescent="0.25">
      <c r="A114" s="76"/>
      <c r="B114" s="15" t="s">
        <v>40</v>
      </c>
      <c r="C114" s="68"/>
      <c r="D114" s="69"/>
      <c r="E114" s="69"/>
      <c r="F114" s="70"/>
      <c r="G114" s="68"/>
      <c r="H114" s="69"/>
      <c r="I114" s="69"/>
      <c r="J114" s="70"/>
      <c r="K114" s="68"/>
      <c r="L114" s="69"/>
      <c r="M114" s="69"/>
      <c r="N114" s="70"/>
      <c r="O114" s="68"/>
      <c r="P114" s="69"/>
      <c r="Q114" s="69"/>
      <c r="R114" s="70"/>
      <c r="S114" s="71" t="s">
        <v>41</v>
      </c>
      <c r="T114" s="72"/>
      <c r="U114" s="71" t="s">
        <v>42</v>
      </c>
      <c r="V114" s="72"/>
      <c r="W114" s="71" t="s">
        <v>43</v>
      </c>
      <c r="X114" s="72"/>
    </row>
    <row r="115" spans="1:24" ht="15.75" thickBot="1" x14ac:dyDescent="0.3">
      <c r="A115" s="76"/>
      <c r="B115" s="15" t="s">
        <v>44</v>
      </c>
      <c r="C115" s="66"/>
      <c r="D115" s="82"/>
      <c r="E115" s="82"/>
      <c r="F115" s="67"/>
      <c r="G115" s="66"/>
      <c r="H115" s="82"/>
      <c r="I115" s="82"/>
      <c r="J115" s="67"/>
      <c r="K115" s="66"/>
      <c r="L115" s="82"/>
      <c r="M115" s="82"/>
      <c r="N115" s="67"/>
      <c r="O115" s="66"/>
      <c r="P115" s="82"/>
      <c r="Q115" s="82"/>
      <c r="R115" s="67"/>
      <c r="S115" s="83">
        <v>-2018</v>
      </c>
      <c r="T115" s="84"/>
      <c r="U115" s="66"/>
      <c r="V115" s="67"/>
      <c r="W115" s="66"/>
      <c r="X115" s="67"/>
    </row>
    <row r="116" spans="1:24" ht="22.5" x14ac:dyDescent="0.25">
      <c r="A116" s="76"/>
      <c r="B116" s="15" t="s">
        <v>45</v>
      </c>
      <c r="C116" s="85" t="s">
        <v>46</v>
      </c>
      <c r="D116" s="86"/>
      <c r="E116" s="85" t="s">
        <v>47</v>
      </c>
      <c r="F116" s="86"/>
      <c r="G116" s="85" t="s">
        <v>46</v>
      </c>
      <c r="H116" s="86"/>
      <c r="I116" s="85" t="s">
        <v>48</v>
      </c>
      <c r="J116" s="86"/>
      <c r="K116" s="78" t="s">
        <v>46</v>
      </c>
      <c r="L116" s="80"/>
      <c r="M116" s="78" t="s">
        <v>47</v>
      </c>
      <c r="N116" s="80"/>
      <c r="O116" s="78" t="s">
        <v>46</v>
      </c>
      <c r="P116" s="80"/>
      <c r="Q116" s="78" t="s">
        <v>47</v>
      </c>
      <c r="R116" s="80"/>
      <c r="S116" s="16" t="s">
        <v>49</v>
      </c>
      <c r="T116" s="16" t="s">
        <v>50</v>
      </c>
      <c r="U116" s="16" t="s">
        <v>49</v>
      </c>
      <c r="V116" s="16" t="s">
        <v>49</v>
      </c>
      <c r="W116" s="16" t="s">
        <v>49</v>
      </c>
      <c r="X116" s="16" t="s">
        <v>49</v>
      </c>
    </row>
    <row r="117" spans="1:24" ht="22.5" x14ac:dyDescent="0.25">
      <c r="A117" s="76"/>
      <c r="B117" s="15" t="s">
        <v>51</v>
      </c>
      <c r="C117" s="87"/>
      <c r="D117" s="88"/>
      <c r="E117" s="87"/>
      <c r="F117" s="88"/>
      <c r="G117" s="87"/>
      <c r="H117" s="88"/>
      <c r="I117" s="87"/>
      <c r="J117" s="88"/>
      <c r="K117" s="71"/>
      <c r="L117" s="72"/>
      <c r="M117" s="71"/>
      <c r="N117" s="72"/>
      <c r="O117" s="71"/>
      <c r="P117" s="72"/>
      <c r="Q117" s="71"/>
      <c r="R117" s="72"/>
      <c r="S117" s="16" t="s">
        <v>52</v>
      </c>
      <c r="T117" s="16" t="s">
        <v>53</v>
      </c>
      <c r="U117" s="16" t="s">
        <v>52</v>
      </c>
      <c r="V117" s="16" t="s">
        <v>54</v>
      </c>
      <c r="W117" s="16" t="s">
        <v>52</v>
      </c>
      <c r="X117" s="16" t="s">
        <v>54</v>
      </c>
    </row>
    <row r="118" spans="1:24" ht="15.75" thickBot="1" x14ac:dyDescent="0.3">
      <c r="A118" s="76"/>
      <c r="B118" s="17"/>
      <c r="C118" s="89"/>
      <c r="D118" s="90"/>
      <c r="E118" s="89"/>
      <c r="F118" s="90"/>
      <c r="G118" s="89"/>
      <c r="H118" s="90"/>
      <c r="I118" s="89"/>
      <c r="J118" s="90"/>
      <c r="K118" s="83"/>
      <c r="L118" s="84"/>
      <c r="M118" s="83"/>
      <c r="N118" s="84"/>
      <c r="O118" s="83"/>
      <c r="P118" s="84"/>
      <c r="Q118" s="83"/>
      <c r="R118" s="84"/>
      <c r="S118" s="16" t="s">
        <v>53</v>
      </c>
      <c r="T118" s="17"/>
      <c r="U118" s="16" t="s">
        <v>53</v>
      </c>
      <c r="V118" s="16" t="s">
        <v>53</v>
      </c>
      <c r="W118" s="16" t="s">
        <v>53</v>
      </c>
      <c r="X118" s="16" t="s">
        <v>53</v>
      </c>
    </row>
    <row r="119" spans="1:24" x14ac:dyDescent="0.25">
      <c r="A119" s="76"/>
      <c r="B119" s="17"/>
      <c r="C119" s="16" t="s">
        <v>49</v>
      </c>
      <c r="D119" s="16" t="s">
        <v>49</v>
      </c>
      <c r="E119" s="16" t="s">
        <v>49</v>
      </c>
      <c r="F119" s="16" t="s">
        <v>49</v>
      </c>
      <c r="G119" s="16" t="s">
        <v>49</v>
      </c>
      <c r="H119" s="16" t="s">
        <v>49</v>
      </c>
      <c r="I119" s="16" t="s">
        <v>49</v>
      </c>
      <c r="J119" s="16" t="s">
        <v>49</v>
      </c>
      <c r="K119" s="16" t="s">
        <v>49</v>
      </c>
      <c r="L119" s="16" t="s">
        <v>49</v>
      </c>
      <c r="M119" s="16" t="s">
        <v>49</v>
      </c>
      <c r="N119" s="16" t="s">
        <v>49</v>
      </c>
      <c r="O119" s="16" t="s">
        <v>49</v>
      </c>
      <c r="P119" s="16" t="s">
        <v>49</v>
      </c>
      <c r="Q119" s="16" t="s">
        <v>49</v>
      </c>
      <c r="R119" s="16" t="s">
        <v>49</v>
      </c>
      <c r="S119" s="16" t="s">
        <v>55</v>
      </c>
      <c r="T119" s="17"/>
      <c r="U119" s="16" t="s">
        <v>55</v>
      </c>
      <c r="V119" s="17"/>
      <c r="W119" s="16" t="s">
        <v>55</v>
      </c>
      <c r="X119" s="17"/>
    </row>
    <row r="120" spans="1:24" ht="33.75" x14ac:dyDescent="0.25">
      <c r="A120" s="76"/>
      <c r="B120" s="17"/>
      <c r="C120" s="16" t="s">
        <v>56</v>
      </c>
      <c r="D120" s="16" t="s">
        <v>57</v>
      </c>
      <c r="E120" s="16" t="s">
        <v>52</v>
      </c>
      <c r="F120" s="16" t="s">
        <v>54</v>
      </c>
      <c r="G120" s="16" t="s">
        <v>56</v>
      </c>
      <c r="H120" s="16" t="s">
        <v>54</v>
      </c>
      <c r="I120" s="16" t="s">
        <v>52</v>
      </c>
      <c r="J120" s="16" t="s">
        <v>54</v>
      </c>
      <c r="K120" s="16" t="s">
        <v>52</v>
      </c>
      <c r="L120" s="16" t="s">
        <v>54</v>
      </c>
      <c r="M120" s="16" t="s">
        <v>52</v>
      </c>
      <c r="N120" s="16" t="s">
        <v>54</v>
      </c>
      <c r="O120" s="16" t="s">
        <v>52</v>
      </c>
      <c r="P120" s="16" t="s">
        <v>54</v>
      </c>
      <c r="Q120" s="16" t="s">
        <v>52</v>
      </c>
      <c r="R120" s="16" t="s">
        <v>54</v>
      </c>
      <c r="S120" s="17"/>
      <c r="T120" s="17"/>
      <c r="U120" s="17"/>
      <c r="V120" s="17"/>
      <c r="W120" s="17"/>
      <c r="X120" s="17"/>
    </row>
    <row r="121" spans="1:24" x14ac:dyDescent="0.25">
      <c r="A121" s="76"/>
      <c r="B121" s="17"/>
      <c r="C121" s="16" t="s">
        <v>55</v>
      </c>
      <c r="D121" s="17"/>
      <c r="E121" s="16" t="s">
        <v>58</v>
      </c>
      <c r="F121" s="16" t="s">
        <v>58</v>
      </c>
      <c r="G121" s="16" t="s">
        <v>55</v>
      </c>
      <c r="H121" s="16" t="s">
        <v>58</v>
      </c>
      <c r="I121" s="16" t="s">
        <v>58</v>
      </c>
      <c r="J121" s="16" t="s">
        <v>58</v>
      </c>
      <c r="K121" s="16" t="s">
        <v>53</v>
      </c>
      <c r="L121" s="16" t="s">
        <v>53</v>
      </c>
      <c r="M121" s="16" t="s">
        <v>53</v>
      </c>
      <c r="N121" s="16" t="s">
        <v>53</v>
      </c>
      <c r="O121" s="16" t="s">
        <v>53</v>
      </c>
      <c r="P121" s="16" t="s">
        <v>53</v>
      </c>
      <c r="Q121" s="16" t="s">
        <v>53</v>
      </c>
      <c r="R121" s="16" t="s">
        <v>53</v>
      </c>
      <c r="S121" s="17"/>
      <c r="T121" s="17"/>
      <c r="U121" s="17"/>
      <c r="V121" s="17"/>
      <c r="W121" s="17"/>
      <c r="X121" s="17"/>
    </row>
    <row r="122" spans="1:24" ht="15.75" thickBot="1" x14ac:dyDescent="0.3">
      <c r="A122" s="77"/>
      <c r="B122" s="18"/>
      <c r="C122" s="18"/>
      <c r="D122" s="18"/>
      <c r="E122" s="19" t="s">
        <v>55</v>
      </c>
      <c r="F122" s="18"/>
      <c r="G122" s="18"/>
      <c r="H122" s="18"/>
      <c r="I122" s="19" t="s">
        <v>55</v>
      </c>
      <c r="J122" s="18"/>
      <c r="K122" s="19" t="s">
        <v>55</v>
      </c>
      <c r="L122" s="18"/>
      <c r="M122" s="19" t="s">
        <v>55</v>
      </c>
      <c r="N122" s="18"/>
      <c r="O122" s="19" t="s">
        <v>55</v>
      </c>
      <c r="P122" s="18"/>
      <c r="Q122" s="19" t="s">
        <v>55</v>
      </c>
      <c r="R122" s="18"/>
      <c r="S122" s="18"/>
      <c r="T122" s="18"/>
      <c r="U122" s="18"/>
      <c r="V122" s="18"/>
      <c r="W122" s="18"/>
      <c r="X122" s="18"/>
    </row>
    <row r="123" spans="1:24" ht="15.75" thickBot="1" x14ac:dyDescent="0.3">
      <c r="A123" s="20">
        <v>1</v>
      </c>
      <c r="B123" s="21">
        <v>2</v>
      </c>
      <c r="C123" s="21">
        <v>3</v>
      </c>
      <c r="D123" s="21">
        <v>4</v>
      </c>
      <c r="E123" s="21">
        <v>5</v>
      </c>
      <c r="F123" s="21">
        <v>6</v>
      </c>
      <c r="G123" s="21">
        <v>7</v>
      </c>
      <c r="H123" s="21">
        <v>8</v>
      </c>
      <c r="I123" s="21">
        <v>9</v>
      </c>
      <c r="J123" s="21">
        <v>10</v>
      </c>
      <c r="K123" s="21">
        <v>11</v>
      </c>
      <c r="L123" s="21">
        <v>12</v>
      </c>
      <c r="M123" s="21">
        <v>13</v>
      </c>
      <c r="N123" s="21">
        <v>14</v>
      </c>
      <c r="O123" s="21">
        <v>15</v>
      </c>
      <c r="P123" s="21">
        <v>16</v>
      </c>
      <c r="Q123" s="21">
        <v>17</v>
      </c>
      <c r="R123" s="21">
        <v>18</v>
      </c>
      <c r="S123" s="21">
        <v>19</v>
      </c>
      <c r="T123" s="21">
        <v>20</v>
      </c>
      <c r="U123" s="21">
        <v>21</v>
      </c>
      <c r="V123" s="21">
        <v>22</v>
      </c>
      <c r="W123" s="21">
        <v>23</v>
      </c>
      <c r="X123" s="21">
        <v>24</v>
      </c>
    </row>
    <row r="124" spans="1:24" x14ac:dyDescent="0.25">
      <c r="A124" s="75" t="s">
        <v>59</v>
      </c>
      <c r="B124" s="75" t="s">
        <v>60</v>
      </c>
      <c r="C124" s="75">
        <v>3784.9</v>
      </c>
      <c r="D124" s="75">
        <v>1850</v>
      </c>
      <c r="E124" s="75">
        <v>3739.9</v>
      </c>
      <c r="F124" s="75">
        <v>2053</v>
      </c>
      <c r="G124" s="75">
        <v>3595.3</v>
      </c>
      <c r="H124" s="75">
        <v>2800</v>
      </c>
      <c r="I124" s="75">
        <v>3509.3</v>
      </c>
      <c r="J124" s="75">
        <v>2930</v>
      </c>
      <c r="K124" s="75">
        <v>3761.2</v>
      </c>
      <c r="L124" s="75">
        <v>3000</v>
      </c>
      <c r="M124" s="75">
        <v>3719.5</v>
      </c>
      <c r="N124" s="75">
        <v>4602</v>
      </c>
      <c r="O124" s="75">
        <v>4331.3999999999996</v>
      </c>
      <c r="P124" s="75">
        <v>3500</v>
      </c>
      <c r="Q124" s="75">
        <v>4331.3999999999996</v>
      </c>
      <c r="R124" s="75">
        <v>7640</v>
      </c>
      <c r="S124" s="75">
        <v>3892.2</v>
      </c>
      <c r="T124" s="15">
        <v>4000</v>
      </c>
      <c r="U124" s="75">
        <v>4094.2</v>
      </c>
      <c r="V124" s="75">
        <v>4500</v>
      </c>
      <c r="W124" s="75">
        <v>4109.2</v>
      </c>
      <c r="X124" s="75">
        <v>4750</v>
      </c>
    </row>
    <row r="125" spans="1:24" ht="15.75" thickBot="1" x14ac:dyDescent="0.3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21">
        <v>0</v>
      </c>
      <c r="U125" s="77"/>
      <c r="V125" s="77"/>
      <c r="W125" s="77"/>
      <c r="X125" s="77"/>
    </row>
    <row r="126" spans="1:24" x14ac:dyDescent="0.25">
      <c r="A126" s="73" t="s">
        <v>61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x14ac:dyDescent="0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</row>
    <row r="128" spans="1:24" ht="0.75" customHeight="1" thickBot="1" x14ac:dyDescent="0.3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1:24" x14ac:dyDescent="0.25">
      <c r="A129" s="75" t="s">
        <v>2</v>
      </c>
      <c r="B129" s="14" t="s">
        <v>31</v>
      </c>
      <c r="C129" s="78" t="s">
        <v>32</v>
      </c>
      <c r="D129" s="79"/>
      <c r="E129" s="79"/>
      <c r="F129" s="80"/>
      <c r="G129" s="78" t="s">
        <v>32</v>
      </c>
      <c r="H129" s="79"/>
      <c r="I129" s="79"/>
      <c r="J129" s="80"/>
      <c r="K129" s="78" t="s">
        <v>32</v>
      </c>
      <c r="L129" s="79"/>
      <c r="M129" s="79"/>
      <c r="N129" s="80"/>
      <c r="O129" s="78" t="s">
        <v>32</v>
      </c>
      <c r="P129" s="79"/>
      <c r="Q129" s="79"/>
      <c r="R129" s="80"/>
      <c r="S129" s="78" t="s">
        <v>33</v>
      </c>
      <c r="T129" s="80"/>
      <c r="U129" s="78" t="s">
        <v>33</v>
      </c>
      <c r="V129" s="80"/>
      <c r="W129" s="78" t="s">
        <v>33</v>
      </c>
      <c r="X129" s="80"/>
    </row>
    <row r="130" spans="1:24" x14ac:dyDescent="0.25">
      <c r="A130" s="76"/>
      <c r="B130" s="15" t="s">
        <v>34</v>
      </c>
      <c r="C130" s="71" t="s">
        <v>35</v>
      </c>
      <c r="D130" s="81"/>
      <c r="E130" s="81"/>
      <c r="F130" s="72"/>
      <c r="G130" s="71" t="s">
        <v>36</v>
      </c>
      <c r="H130" s="81"/>
      <c r="I130" s="81"/>
      <c r="J130" s="72"/>
      <c r="K130" s="71" t="s">
        <v>37</v>
      </c>
      <c r="L130" s="81"/>
      <c r="M130" s="81"/>
      <c r="N130" s="72"/>
      <c r="O130" s="71" t="s">
        <v>38</v>
      </c>
      <c r="P130" s="81"/>
      <c r="Q130" s="81"/>
      <c r="R130" s="72"/>
      <c r="S130" s="71" t="s">
        <v>39</v>
      </c>
      <c r="T130" s="72"/>
      <c r="U130" s="71" t="s">
        <v>39</v>
      </c>
      <c r="V130" s="72"/>
      <c r="W130" s="71" t="s">
        <v>39</v>
      </c>
      <c r="X130" s="72"/>
    </row>
    <row r="131" spans="1:24" x14ac:dyDescent="0.25">
      <c r="A131" s="76"/>
      <c r="B131" s="15" t="s">
        <v>40</v>
      </c>
      <c r="C131" s="68"/>
      <c r="D131" s="69"/>
      <c r="E131" s="69"/>
      <c r="F131" s="70"/>
      <c r="G131" s="68"/>
      <c r="H131" s="69"/>
      <c r="I131" s="69"/>
      <c r="J131" s="70"/>
      <c r="K131" s="68"/>
      <c r="L131" s="69"/>
      <c r="M131" s="69"/>
      <c r="N131" s="70"/>
      <c r="O131" s="68"/>
      <c r="P131" s="69"/>
      <c r="Q131" s="69"/>
      <c r="R131" s="70"/>
      <c r="S131" s="71" t="s">
        <v>41</v>
      </c>
      <c r="T131" s="72"/>
      <c r="U131" s="71" t="s">
        <v>42</v>
      </c>
      <c r="V131" s="72"/>
      <c r="W131" s="71" t="s">
        <v>43</v>
      </c>
      <c r="X131" s="72"/>
    </row>
    <row r="132" spans="1:24" ht="15.75" thickBot="1" x14ac:dyDescent="0.3">
      <c r="A132" s="76"/>
      <c r="B132" s="15" t="s">
        <v>44</v>
      </c>
      <c r="C132" s="66"/>
      <c r="D132" s="82"/>
      <c r="E132" s="82"/>
      <c r="F132" s="67"/>
      <c r="G132" s="66"/>
      <c r="H132" s="82"/>
      <c r="I132" s="82"/>
      <c r="J132" s="67"/>
      <c r="K132" s="66"/>
      <c r="L132" s="82"/>
      <c r="M132" s="82"/>
      <c r="N132" s="67"/>
      <c r="O132" s="66"/>
      <c r="P132" s="82"/>
      <c r="Q132" s="82"/>
      <c r="R132" s="67"/>
      <c r="S132" s="83">
        <v>-2018</v>
      </c>
      <c r="T132" s="84"/>
      <c r="U132" s="66"/>
      <c r="V132" s="67"/>
      <c r="W132" s="66"/>
      <c r="X132" s="67"/>
    </row>
    <row r="133" spans="1:24" ht="22.5" x14ac:dyDescent="0.25">
      <c r="A133" s="76"/>
      <c r="B133" s="15" t="s">
        <v>45</v>
      </c>
      <c r="C133" s="85" t="s">
        <v>46</v>
      </c>
      <c r="D133" s="86"/>
      <c r="E133" s="85" t="s">
        <v>47</v>
      </c>
      <c r="F133" s="86"/>
      <c r="G133" s="85" t="s">
        <v>46</v>
      </c>
      <c r="H133" s="86"/>
      <c r="I133" s="85" t="s">
        <v>48</v>
      </c>
      <c r="J133" s="86"/>
      <c r="K133" s="78" t="s">
        <v>46</v>
      </c>
      <c r="L133" s="80"/>
      <c r="M133" s="78" t="s">
        <v>47</v>
      </c>
      <c r="N133" s="80"/>
      <c r="O133" s="78" t="s">
        <v>46</v>
      </c>
      <c r="P133" s="80"/>
      <c r="Q133" s="78" t="s">
        <v>47</v>
      </c>
      <c r="R133" s="80"/>
      <c r="S133" s="16" t="s">
        <v>49</v>
      </c>
      <c r="T133" s="16" t="s">
        <v>50</v>
      </c>
      <c r="U133" s="16" t="s">
        <v>49</v>
      </c>
      <c r="V133" s="16" t="s">
        <v>49</v>
      </c>
      <c r="W133" s="16" t="s">
        <v>49</v>
      </c>
      <c r="X133" s="16" t="s">
        <v>49</v>
      </c>
    </row>
    <row r="134" spans="1:24" ht="22.5" x14ac:dyDescent="0.25">
      <c r="A134" s="76"/>
      <c r="B134" s="15" t="s">
        <v>51</v>
      </c>
      <c r="C134" s="87"/>
      <c r="D134" s="88"/>
      <c r="E134" s="87"/>
      <c r="F134" s="88"/>
      <c r="G134" s="87"/>
      <c r="H134" s="88"/>
      <c r="I134" s="87"/>
      <c r="J134" s="88"/>
      <c r="K134" s="71"/>
      <c r="L134" s="72"/>
      <c r="M134" s="71"/>
      <c r="N134" s="72"/>
      <c r="O134" s="71"/>
      <c r="P134" s="72"/>
      <c r="Q134" s="71"/>
      <c r="R134" s="72"/>
      <c r="S134" s="16" t="s">
        <v>52</v>
      </c>
      <c r="T134" s="16" t="s">
        <v>53</v>
      </c>
      <c r="U134" s="16" t="s">
        <v>52</v>
      </c>
      <c r="V134" s="16" t="s">
        <v>54</v>
      </c>
      <c r="W134" s="16" t="s">
        <v>52</v>
      </c>
      <c r="X134" s="16" t="s">
        <v>54</v>
      </c>
    </row>
    <row r="135" spans="1:24" ht="15.75" thickBot="1" x14ac:dyDescent="0.3">
      <c r="A135" s="76"/>
      <c r="B135" s="17"/>
      <c r="C135" s="89"/>
      <c r="D135" s="90"/>
      <c r="E135" s="89"/>
      <c r="F135" s="90"/>
      <c r="G135" s="89"/>
      <c r="H135" s="90"/>
      <c r="I135" s="89"/>
      <c r="J135" s="90"/>
      <c r="K135" s="83"/>
      <c r="L135" s="84"/>
      <c r="M135" s="83"/>
      <c r="N135" s="84"/>
      <c r="O135" s="83"/>
      <c r="P135" s="84"/>
      <c r="Q135" s="83"/>
      <c r="R135" s="84"/>
      <c r="S135" s="16" t="s">
        <v>53</v>
      </c>
      <c r="T135" s="17"/>
      <c r="U135" s="16" t="s">
        <v>53</v>
      </c>
      <c r="V135" s="16" t="s">
        <v>53</v>
      </c>
      <c r="W135" s="16" t="s">
        <v>53</v>
      </c>
      <c r="X135" s="16" t="s">
        <v>53</v>
      </c>
    </row>
    <row r="136" spans="1:24" x14ac:dyDescent="0.25">
      <c r="A136" s="76"/>
      <c r="B136" s="17"/>
      <c r="C136" s="16" t="s">
        <v>49</v>
      </c>
      <c r="D136" s="16" t="s">
        <v>49</v>
      </c>
      <c r="E136" s="16" t="s">
        <v>49</v>
      </c>
      <c r="F136" s="16" t="s">
        <v>49</v>
      </c>
      <c r="G136" s="16" t="s">
        <v>49</v>
      </c>
      <c r="H136" s="16" t="s">
        <v>49</v>
      </c>
      <c r="I136" s="16" t="s">
        <v>49</v>
      </c>
      <c r="J136" s="16" t="s">
        <v>49</v>
      </c>
      <c r="K136" s="16" t="s">
        <v>49</v>
      </c>
      <c r="L136" s="16" t="s">
        <v>49</v>
      </c>
      <c r="M136" s="16" t="s">
        <v>49</v>
      </c>
      <c r="N136" s="16" t="s">
        <v>49</v>
      </c>
      <c r="O136" s="16" t="s">
        <v>49</v>
      </c>
      <c r="P136" s="16" t="s">
        <v>49</v>
      </c>
      <c r="Q136" s="16" t="s">
        <v>49</v>
      </c>
      <c r="R136" s="16" t="s">
        <v>49</v>
      </c>
      <c r="S136" s="16" t="s">
        <v>55</v>
      </c>
      <c r="T136" s="17"/>
      <c r="U136" s="16" t="s">
        <v>55</v>
      </c>
      <c r="V136" s="17"/>
      <c r="W136" s="16" t="s">
        <v>55</v>
      </c>
      <c r="X136" s="17"/>
    </row>
    <row r="137" spans="1:24" ht="33.75" x14ac:dyDescent="0.25">
      <c r="A137" s="76"/>
      <c r="B137" s="17"/>
      <c r="C137" s="16" t="s">
        <v>56</v>
      </c>
      <c r="D137" s="16" t="s">
        <v>57</v>
      </c>
      <c r="E137" s="16" t="s">
        <v>52</v>
      </c>
      <c r="F137" s="16" t="s">
        <v>54</v>
      </c>
      <c r="G137" s="16" t="s">
        <v>56</v>
      </c>
      <c r="H137" s="16" t="s">
        <v>54</v>
      </c>
      <c r="I137" s="16" t="s">
        <v>52</v>
      </c>
      <c r="J137" s="16" t="s">
        <v>54</v>
      </c>
      <c r="K137" s="16" t="s">
        <v>52</v>
      </c>
      <c r="L137" s="16" t="s">
        <v>54</v>
      </c>
      <c r="M137" s="16" t="s">
        <v>52</v>
      </c>
      <c r="N137" s="16" t="s">
        <v>54</v>
      </c>
      <c r="O137" s="16" t="s">
        <v>52</v>
      </c>
      <c r="P137" s="16" t="s">
        <v>54</v>
      </c>
      <c r="Q137" s="16" t="s">
        <v>52</v>
      </c>
      <c r="R137" s="16" t="s">
        <v>54</v>
      </c>
      <c r="S137" s="17"/>
      <c r="T137" s="17"/>
      <c r="U137" s="17"/>
      <c r="V137" s="17"/>
      <c r="W137" s="17"/>
      <c r="X137" s="17"/>
    </row>
    <row r="138" spans="1:24" x14ac:dyDescent="0.25">
      <c r="A138" s="76"/>
      <c r="B138" s="17"/>
      <c r="C138" s="16" t="s">
        <v>55</v>
      </c>
      <c r="D138" s="17"/>
      <c r="E138" s="16" t="s">
        <v>58</v>
      </c>
      <c r="F138" s="16" t="s">
        <v>58</v>
      </c>
      <c r="G138" s="16" t="s">
        <v>55</v>
      </c>
      <c r="H138" s="16" t="s">
        <v>58</v>
      </c>
      <c r="I138" s="16" t="s">
        <v>58</v>
      </c>
      <c r="J138" s="16" t="s">
        <v>58</v>
      </c>
      <c r="K138" s="16" t="s">
        <v>53</v>
      </c>
      <c r="L138" s="16" t="s">
        <v>53</v>
      </c>
      <c r="M138" s="16" t="s">
        <v>53</v>
      </c>
      <c r="N138" s="16" t="s">
        <v>53</v>
      </c>
      <c r="O138" s="16" t="s">
        <v>53</v>
      </c>
      <c r="P138" s="16" t="s">
        <v>53</v>
      </c>
      <c r="Q138" s="16" t="s">
        <v>53</v>
      </c>
      <c r="R138" s="16" t="s">
        <v>53</v>
      </c>
      <c r="S138" s="17"/>
      <c r="T138" s="17"/>
      <c r="U138" s="17"/>
      <c r="V138" s="17"/>
      <c r="W138" s="17"/>
      <c r="X138" s="17"/>
    </row>
    <row r="139" spans="1:24" ht="15.75" thickBot="1" x14ac:dyDescent="0.3">
      <c r="A139" s="77"/>
      <c r="B139" s="18"/>
      <c r="C139" s="18"/>
      <c r="D139" s="18"/>
      <c r="E139" s="19" t="s">
        <v>55</v>
      </c>
      <c r="F139" s="18"/>
      <c r="G139" s="18"/>
      <c r="H139" s="18"/>
      <c r="I139" s="19" t="s">
        <v>55</v>
      </c>
      <c r="J139" s="18"/>
      <c r="K139" s="19" t="s">
        <v>55</v>
      </c>
      <c r="L139" s="18"/>
      <c r="M139" s="19" t="s">
        <v>55</v>
      </c>
      <c r="N139" s="18"/>
      <c r="O139" s="19" t="s">
        <v>55</v>
      </c>
      <c r="P139" s="18"/>
      <c r="Q139" s="19" t="s">
        <v>55</v>
      </c>
      <c r="R139" s="18"/>
      <c r="S139" s="18"/>
      <c r="T139" s="18"/>
      <c r="U139" s="18"/>
      <c r="V139" s="18"/>
      <c r="W139" s="18"/>
      <c r="X139" s="18"/>
    </row>
    <row r="140" spans="1:24" ht="15.75" thickBot="1" x14ac:dyDescent="0.3">
      <c r="A140" s="20">
        <v>1</v>
      </c>
      <c r="B140" s="21">
        <v>2</v>
      </c>
      <c r="C140" s="21">
        <v>3</v>
      </c>
      <c r="D140" s="21">
        <v>4</v>
      </c>
      <c r="E140" s="21">
        <v>5</v>
      </c>
      <c r="F140" s="21">
        <v>6</v>
      </c>
      <c r="G140" s="21">
        <v>7</v>
      </c>
      <c r="H140" s="21">
        <v>8</v>
      </c>
      <c r="I140" s="21">
        <v>9</v>
      </c>
      <c r="J140" s="21">
        <v>10</v>
      </c>
      <c r="K140" s="21">
        <v>11</v>
      </c>
      <c r="L140" s="21">
        <v>12</v>
      </c>
      <c r="M140" s="21">
        <v>13</v>
      </c>
      <c r="N140" s="21">
        <v>14</v>
      </c>
      <c r="O140" s="21">
        <v>15</v>
      </c>
      <c r="P140" s="21">
        <v>16</v>
      </c>
      <c r="Q140" s="21">
        <v>17</v>
      </c>
      <c r="R140" s="21">
        <v>18</v>
      </c>
      <c r="S140" s="21">
        <v>19</v>
      </c>
      <c r="T140" s="21">
        <v>20</v>
      </c>
      <c r="U140" s="21">
        <v>21</v>
      </c>
      <c r="V140" s="21">
        <v>22</v>
      </c>
      <c r="W140" s="21">
        <v>23</v>
      </c>
      <c r="X140" s="21">
        <v>24</v>
      </c>
    </row>
    <row r="141" spans="1:24" ht="34.5" thickBot="1" x14ac:dyDescent="0.3">
      <c r="A141" s="22" t="s">
        <v>62</v>
      </c>
      <c r="B141" s="21" t="s">
        <v>60</v>
      </c>
      <c r="C141" s="21">
        <v>2152.4</v>
      </c>
      <c r="D141" s="21">
        <v>368382</v>
      </c>
      <c r="E141" s="21">
        <v>2152.4</v>
      </c>
      <c r="F141" s="21">
        <v>368382</v>
      </c>
      <c r="G141" s="21">
        <v>2013.9</v>
      </c>
      <c r="H141" s="21">
        <v>312002</v>
      </c>
      <c r="I141" s="21">
        <v>2013.9</v>
      </c>
      <c r="J141" s="21">
        <v>312002</v>
      </c>
      <c r="K141" s="21">
        <v>1988.3</v>
      </c>
      <c r="L141" s="21">
        <v>194304</v>
      </c>
      <c r="M141" s="21">
        <v>1988.3</v>
      </c>
      <c r="N141" s="21">
        <v>194304</v>
      </c>
      <c r="O141" s="21">
        <v>1600</v>
      </c>
      <c r="P141" s="21">
        <v>199432</v>
      </c>
      <c r="Q141" s="21">
        <v>1600</v>
      </c>
      <c r="R141" s="21">
        <v>199432</v>
      </c>
      <c r="S141" s="21">
        <v>1664</v>
      </c>
      <c r="T141" s="21">
        <v>194000</v>
      </c>
      <c r="U141" s="21">
        <v>1730.6</v>
      </c>
      <c r="V141" s="21">
        <v>194000</v>
      </c>
      <c r="W141" s="21">
        <v>1799.8</v>
      </c>
      <c r="X141" s="21">
        <v>194000</v>
      </c>
    </row>
  </sheetData>
  <mergeCells count="221">
    <mergeCell ref="X39:X43"/>
    <mergeCell ref="J40:J43"/>
    <mergeCell ref="K40:K43"/>
    <mergeCell ref="L40:L43"/>
    <mergeCell ref="M40:M43"/>
    <mergeCell ref="N40:N43"/>
    <mergeCell ref="O40:O43"/>
    <mergeCell ref="P40:P43"/>
    <mergeCell ref="Q40:Q43"/>
    <mergeCell ref="R40:R43"/>
    <mergeCell ref="K39:L39"/>
    <mergeCell ref="M39:N39"/>
    <mergeCell ref="O39:P39"/>
    <mergeCell ref="Q39:R39"/>
    <mergeCell ref="S39:S43"/>
    <mergeCell ref="T39:T43"/>
    <mergeCell ref="U39:U43"/>
    <mergeCell ref="V39:V43"/>
    <mergeCell ref="W39:W43"/>
    <mergeCell ref="C40:C43"/>
    <mergeCell ref="D40:D43"/>
    <mergeCell ref="E40:E43"/>
    <mergeCell ref="F40:F43"/>
    <mergeCell ref="G40:G43"/>
    <mergeCell ref="H40:H43"/>
    <mergeCell ref="I40:I43"/>
    <mergeCell ref="D5:J5"/>
    <mergeCell ref="G12:H12"/>
    <mergeCell ref="I12:J12"/>
    <mergeCell ref="A32:X33"/>
    <mergeCell ref="A34:A43"/>
    <mergeCell ref="B34:B43"/>
    <mergeCell ref="C34:F38"/>
    <mergeCell ref="G34:J38"/>
    <mergeCell ref="K34:N38"/>
    <mergeCell ref="O34:R38"/>
    <mergeCell ref="S34:T38"/>
    <mergeCell ref="U34:V38"/>
    <mergeCell ref="W34:X38"/>
    <mergeCell ref="C39:D39"/>
    <mergeCell ref="E39:F39"/>
    <mergeCell ref="G39:H39"/>
    <mergeCell ref="I39:J39"/>
    <mergeCell ref="K12:L12"/>
    <mergeCell ref="M12:N12"/>
    <mergeCell ref="W12:W16"/>
    <mergeCell ref="X12:X16"/>
    <mergeCell ref="C13:C16"/>
    <mergeCell ref="D13:D16"/>
    <mergeCell ref="E13:E16"/>
    <mergeCell ref="F13:F16"/>
    <mergeCell ref="G13:G16"/>
    <mergeCell ref="H13:H16"/>
    <mergeCell ref="I13:I16"/>
    <mergeCell ref="J13:J16"/>
    <mergeCell ref="O12:P12"/>
    <mergeCell ref="Q12:R12"/>
    <mergeCell ref="S12:S16"/>
    <mergeCell ref="T12:T16"/>
    <mergeCell ref="O130:R130"/>
    <mergeCell ref="S130:T130"/>
    <mergeCell ref="A124:A125"/>
    <mergeCell ref="B124:B125"/>
    <mergeCell ref="U130:V130"/>
    <mergeCell ref="I116:J118"/>
    <mergeCell ref="K116:L118"/>
    <mergeCell ref="C115:F115"/>
    <mergeCell ref="G115:J115"/>
    <mergeCell ref="K115:N115"/>
    <mergeCell ref="O115:R115"/>
    <mergeCell ref="S115:T115"/>
    <mergeCell ref="U115:V115"/>
    <mergeCell ref="A58:X59"/>
    <mergeCell ref="A60:A69"/>
    <mergeCell ref="B60:B69"/>
    <mergeCell ref="C60:F64"/>
    <mergeCell ref="G60:J64"/>
    <mergeCell ref="K60:N64"/>
    <mergeCell ref="O60:R64"/>
    <mergeCell ref="S60:T64"/>
    <mergeCell ref="U60:V64"/>
    <mergeCell ref="W60:X64"/>
    <mergeCell ref="I65:J65"/>
    <mergeCell ref="K65:L65"/>
    <mergeCell ref="M65:N65"/>
    <mergeCell ref="O65:P65"/>
    <mergeCell ref="Q65:R65"/>
    <mergeCell ref="S65:S69"/>
    <mergeCell ref="T65:T69"/>
    <mergeCell ref="U65:U69"/>
    <mergeCell ref="V65:V69"/>
    <mergeCell ref="W65:W69"/>
    <mergeCell ref="X65:X69"/>
    <mergeCell ref="M133:N135"/>
    <mergeCell ref="O133:P135"/>
    <mergeCell ref="Q133:R135"/>
    <mergeCell ref="C133:D135"/>
    <mergeCell ref="E133:F135"/>
    <mergeCell ref="G133:H135"/>
    <mergeCell ref="I133:J135"/>
    <mergeCell ref="K133:L135"/>
    <mergeCell ref="M116:N118"/>
    <mergeCell ref="O116:P118"/>
    <mergeCell ref="Q116:R118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L124:L125"/>
    <mergeCell ref="M124:M125"/>
    <mergeCell ref="C116:D118"/>
    <mergeCell ref="E116:F118"/>
    <mergeCell ref="G116:H118"/>
    <mergeCell ref="U131:V131"/>
    <mergeCell ref="W131:X131"/>
    <mergeCell ref="C132:F132"/>
    <mergeCell ref="G132:J132"/>
    <mergeCell ref="K132:N132"/>
    <mergeCell ref="O132:R132"/>
    <mergeCell ref="S132:T132"/>
    <mergeCell ref="U132:V132"/>
    <mergeCell ref="W132:X132"/>
    <mergeCell ref="C131:F131"/>
    <mergeCell ref="G131:J131"/>
    <mergeCell ref="K131:N131"/>
    <mergeCell ref="O131:R131"/>
    <mergeCell ref="S131:T131"/>
    <mergeCell ref="W130:X130"/>
    <mergeCell ref="S124:S125"/>
    <mergeCell ref="U124:U125"/>
    <mergeCell ref="V124:V125"/>
    <mergeCell ref="W124:W125"/>
    <mergeCell ref="X124:X125"/>
    <mergeCell ref="N124:N125"/>
    <mergeCell ref="O124:O125"/>
    <mergeCell ref="P124:P125"/>
    <mergeCell ref="Q124:Q125"/>
    <mergeCell ref="R124:R125"/>
    <mergeCell ref="A126:X128"/>
    <mergeCell ref="A129:A139"/>
    <mergeCell ref="C129:F129"/>
    <mergeCell ref="G129:J129"/>
    <mergeCell ref="K129:N129"/>
    <mergeCell ref="O129:R129"/>
    <mergeCell ref="S129:T129"/>
    <mergeCell ref="U129:V129"/>
    <mergeCell ref="W129:X129"/>
    <mergeCell ref="C130:F130"/>
    <mergeCell ref="G130:J130"/>
    <mergeCell ref="K130:N130"/>
    <mergeCell ref="K124:K125"/>
    <mergeCell ref="W115:X115"/>
    <mergeCell ref="C114:F114"/>
    <mergeCell ref="G114:J114"/>
    <mergeCell ref="K114:N114"/>
    <mergeCell ref="O114:R114"/>
    <mergeCell ref="S114:T114"/>
    <mergeCell ref="A109:X111"/>
    <mergeCell ref="A112:A122"/>
    <mergeCell ref="C112:F112"/>
    <mergeCell ref="G112:J112"/>
    <mergeCell ref="K112:N112"/>
    <mergeCell ref="O112:R112"/>
    <mergeCell ref="S112:T112"/>
    <mergeCell ref="U112:V112"/>
    <mergeCell ref="W112:X112"/>
    <mergeCell ref="C113:F113"/>
    <mergeCell ref="G113:J113"/>
    <mergeCell ref="K113:N113"/>
    <mergeCell ref="U114:V114"/>
    <mergeCell ref="W114:X114"/>
    <mergeCell ref="W113:X113"/>
    <mergeCell ref="O113:R113"/>
    <mergeCell ref="S113:T113"/>
    <mergeCell ref="U113:V113"/>
    <mergeCell ref="C65:D65"/>
    <mergeCell ref="E65:F65"/>
    <mergeCell ref="G65:H65"/>
    <mergeCell ref="C66:C69"/>
    <mergeCell ref="D66:D69"/>
    <mergeCell ref="E66:E69"/>
    <mergeCell ref="F66:F69"/>
    <mergeCell ref="G66:G69"/>
    <mergeCell ref="H66:H69"/>
    <mergeCell ref="I66:I69"/>
    <mergeCell ref="J66:J69"/>
    <mergeCell ref="K66:K69"/>
    <mergeCell ref="L66:L69"/>
    <mergeCell ref="M66:M69"/>
    <mergeCell ref="N66:N69"/>
    <mergeCell ref="O66:O69"/>
    <mergeCell ref="P66:P69"/>
    <mergeCell ref="Q66:Q69"/>
    <mergeCell ref="R66:R69"/>
    <mergeCell ref="A1:X3"/>
    <mergeCell ref="A4:XFD4"/>
    <mergeCell ref="N13:N16"/>
    <mergeCell ref="M13:M16"/>
    <mergeCell ref="L13:L16"/>
    <mergeCell ref="K13:K16"/>
    <mergeCell ref="K7:N11"/>
    <mergeCell ref="G7:J11"/>
    <mergeCell ref="C7:F11"/>
    <mergeCell ref="B7:B16"/>
    <mergeCell ref="A7:A16"/>
    <mergeCell ref="U12:U16"/>
    <mergeCell ref="V12:V16"/>
    <mergeCell ref="O13:O16"/>
    <mergeCell ref="P13:P16"/>
    <mergeCell ref="Q13:Q16"/>
    <mergeCell ref="R13:R16"/>
    <mergeCell ref="O7:R11"/>
    <mergeCell ref="S7:T11"/>
    <mergeCell ref="U7:V11"/>
    <mergeCell ref="W7:X11"/>
    <mergeCell ref="C12:D12"/>
    <mergeCell ref="E12:F12"/>
  </mergeCells>
  <pageMargins left="0.22" right="0.21" top="0.37" bottom="0.74803149606299213" header="0.31496062992125984" footer="0.31496062992125984"/>
  <pageSetup paperSize="9" scale="59" orientation="landscape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FO</cp:lastModifiedBy>
  <cp:lastPrinted>2018-02-01T08:36:56Z</cp:lastPrinted>
  <dcterms:created xsi:type="dcterms:W3CDTF">2017-12-13T07:24:46Z</dcterms:created>
  <dcterms:modified xsi:type="dcterms:W3CDTF">2018-02-19T07:42:28Z</dcterms:modified>
</cp:coreProperties>
</file>