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KSENIY\Pochta\махова\мониторинг потребности в мун услугах\"/>
    </mc:Choice>
  </mc:AlternateContent>
  <bookViews>
    <workbookView xWindow="0" yWindow="0" windowWidth="10110" windowHeight="9195"/>
  </bookViews>
  <sheets>
    <sheet name="Лист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G96" i="1" l="1"/>
  <c r="E95" i="1"/>
  <c r="N94" i="1"/>
  <c r="L94" i="1"/>
  <c r="I94" i="1"/>
  <c r="G94" i="1"/>
  <c r="N93" i="1"/>
  <c r="L93" i="1"/>
  <c r="I93" i="1"/>
  <c r="G93" i="1"/>
  <c r="N92" i="1"/>
  <c r="L92" i="1"/>
  <c r="I92" i="1"/>
  <c r="G92" i="1"/>
  <c r="N91" i="1"/>
  <c r="L91" i="1"/>
  <c r="E91" i="1"/>
  <c r="C91" i="1"/>
  <c r="R90" i="1"/>
  <c r="P90" i="1"/>
  <c r="N90" i="1"/>
  <c r="L90" i="1"/>
  <c r="A26" i="1"/>
  <c r="A18" i="1"/>
  <c r="A19" i="1"/>
  <c r="B19" i="1"/>
  <c r="D19" i="1"/>
  <c r="F19" i="1"/>
  <c r="A20" i="1"/>
  <c r="B20" i="1"/>
  <c r="D20" i="1"/>
  <c r="F20" i="1"/>
  <c r="A21" i="1"/>
  <c r="B21" i="1"/>
  <c r="D21" i="1"/>
  <c r="F21" i="1"/>
  <c r="A22" i="1"/>
  <c r="B22" i="1"/>
  <c r="D22" i="1"/>
  <c r="F22" i="1"/>
  <c r="A23" i="1"/>
  <c r="B23" i="1"/>
  <c r="D23" i="1"/>
  <c r="F23" i="1"/>
  <c r="A24" i="1"/>
  <c r="A25" i="1"/>
  <c r="B25" i="1"/>
  <c r="D25" i="1"/>
  <c r="F25" i="1"/>
  <c r="B26" i="1"/>
  <c r="D26" i="1"/>
  <c r="F26" i="1"/>
  <c r="A27" i="1"/>
  <c r="B27" i="1"/>
  <c r="D27" i="1"/>
  <c r="F27" i="1"/>
  <c r="A28" i="1"/>
  <c r="B28" i="1"/>
  <c r="D28" i="1"/>
  <c r="F28" i="1"/>
  <c r="A29" i="1"/>
  <c r="B29" i="1"/>
  <c r="D29" i="1"/>
  <c r="F29" i="1"/>
  <c r="A30" i="1"/>
  <c r="B30" i="1"/>
  <c r="D30" i="1"/>
  <c r="F30" i="1"/>
  <c r="A31" i="1"/>
  <c r="B31" i="1"/>
  <c r="D31" i="1"/>
  <c r="F31" i="1"/>
  <c r="A32" i="1"/>
  <c r="B32" i="1"/>
  <c r="A33" i="1"/>
  <c r="B33" i="1"/>
  <c r="D33" i="1"/>
  <c r="F33" i="1"/>
  <c r="A34" i="1"/>
  <c r="B34" i="1"/>
  <c r="D34" i="1"/>
  <c r="F34" i="1"/>
  <c r="A35" i="1"/>
  <c r="B35" i="1"/>
  <c r="D35" i="1"/>
  <c r="F35" i="1"/>
  <c r="A36" i="1"/>
  <c r="B36" i="1"/>
  <c r="D36" i="1"/>
  <c r="F36" i="1"/>
  <c r="A37" i="1"/>
  <c r="B37" i="1"/>
  <c r="D37" i="1"/>
  <c r="F37" i="1"/>
  <c r="A38" i="1"/>
  <c r="B38" i="1"/>
  <c r="D38" i="1"/>
  <c r="F38" i="1"/>
  <c r="A39" i="1"/>
  <c r="B39" i="1"/>
  <c r="D39" i="1"/>
  <c r="F39" i="1"/>
  <c r="A40" i="1"/>
  <c r="A41" i="1"/>
  <c r="B41" i="1"/>
  <c r="H41" i="1"/>
  <c r="J41" i="1"/>
  <c r="A42" i="1"/>
  <c r="B42" i="1"/>
  <c r="H42" i="1"/>
  <c r="J42" i="1"/>
  <c r="A43" i="1"/>
  <c r="B43" i="1"/>
  <c r="H43" i="1"/>
  <c r="J43" i="1"/>
  <c r="A44" i="1"/>
  <c r="B44" i="1"/>
  <c r="H44" i="1"/>
  <c r="J44" i="1"/>
  <c r="A45" i="1"/>
  <c r="B45" i="1"/>
  <c r="H45" i="1"/>
  <c r="J45" i="1"/>
  <c r="A46" i="1"/>
  <c r="A47" i="1"/>
  <c r="B47" i="1"/>
  <c r="H47" i="1"/>
  <c r="J47" i="1"/>
  <c r="A48" i="1"/>
  <c r="B48" i="1"/>
  <c r="H48" i="1"/>
  <c r="J48" i="1"/>
  <c r="A49" i="1"/>
  <c r="B49" i="1"/>
  <c r="H49" i="1"/>
  <c r="J49" i="1"/>
  <c r="A50" i="1"/>
  <c r="B50" i="1"/>
  <c r="H50" i="1"/>
  <c r="J50" i="1"/>
  <c r="A51" i="1"/>
  <c r="B51" i="1"/>
  <c r="H51" i="1"/>
  <c r="J51" i="1"/>
  <c r="A52" i="1"/>
  <c r="B52" i="1"/>
  <c r="H52" i="1"/>
  <c r="J52" i="1"/>
  <c r="A53" i="1"/>
  <c r="B53" i="1"/>
  <c r="A54" i="1"/>
  <c r="B54" i="1"/>
  <c r="L54" i="1"/>
  <c r="N54" i="1"/>
  <c r="A55" i="1"/>
  <c r="B55" i="1"/>
  <c r="L55" i="1"/>
  <c r="N55" i="1"/>
</calcChain>
</file>

<file path=xl/comments1.xml><?xml version="1.0" encoding="utf-8"?>
<comments xmlns="http://schemas.openxmlformats.org/spreadsheetml/2006/main">
  <authors>
    <author>Автор</author>
  </authors>
  <commentList>
    <comment ref="A86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соловьи</t>
        </r>
      </text>
    </comment>
    <comment ref="A87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цдт</t>
        </r>
      </text>
    </comment>
    <comment ref="A8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дюсш</t>
        </r>
      </text>
    </comment>
    <comment ref="A8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сервис</t>
        </r>
      </text>
    </comment>
    <comment ref="A96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в школах </t>
        </r>
      </text>
    </comment>
  </commentList>
</comments>
</file>

<file path=xl/sharedStrings.xml><?xml version="1.0" encoding="utf-8"?>
<sst xmlns="http://schemas.openxmlformats.org/spreadsheetml/2006/main" count="283" uniqueCount="93">
  <si>
    <t xml:space="preserve">      потребность      </t>
  </si>
  <si>
    <t xml:space="preserve">         факт          </t>
  </si>
  <si>
    <t>Наименование услуги</t>
  </si>
  <si>
    <t xml:space="preserve">Единица
измерения
для оценки
объемов
услуги в
натуральном выражении
</t>
  </si>
  <si>
    <t xml:space="preserve">  В
натуральном
выражении
</t>
  </si>
  <si>
    <t xml:space="preserve">   В
стоимостном
выражении
(тыс. руб.)
</t>
  </si>
  <si>
    <t xml:space="preserve"> В
стоимостном выражении 
(тыс. руб.)
</t>
  </si>
  <si>
    <t xml:space="preserve">  В
натуральном выражении 
  </t>
  </si>
  <si>
    <t>Администрация Тоншаевского  муниципального района (Муниципальное бюджетное учреждение "Тоншаевский бизнес-инкубатор"</t>
  </si>
  <si>
    <t xml:space="preserve">                                                                                                                                          ПОТРЕБНОСТИ И ФАКТИЧЕСКИЕ ОБЪЕМЫ
                                                                                                                                     ПРЕДОСТАВЛЕНИЯ МУНИЦИПАЛЬНЫХ УСЛУГ </t>
  </si>
  <si>
    <t xml:space="preserve">   Потребность и фактические объемы оказания
муниципальных услуг в 2017 году 
</t>
  </si>
  <si>
    <t xml:space="preserve">   Потребность и фактические объемы оказания
муниципальных услуг в 2018 году </t>
  </si>
  <si>
    <t xml:space="preserve">Потребность и фактические объемы оказания
муниципальных услуг в 2020  году 
</t>
  </si>
  <si>
    <t xml:space="preserve">Оценка потребности в
оказании муниципальных
услуг на плановый 2021 год
</t>
  </si>
  <si>
    <t xml:space="preserve"> Оценка потребности в
оказании муниципальных
услуг на год 2022</t>
  </si>
  <si>
    <t xml:space="preserve">Оценка потребности в
оказании муниципальных
услуг на год 2023
</t>
  </si>
  <si>
    <t xml:space="preserve"> МАУ "РЕДАКЦИЯ ГАЗЕТЫ "КРАЙ РОДНОЙ"</t>
  </si>
  <si>
    <t>Единица</t>
  </si>
  <si>
    <t>Потребность и фактические объемы оказания</t>
  </si>
  <si>
    <t>Оценка потребности в</t>
  </si>
  <si>
    <t>измерения</t>
  </si>
  <si>
    <t>муниципальных услуг в году 2017</t>
  </si>
  <si>
    <t>муниципальных услуг в году (2018)</t>
  </si>
  <si>
    <t>муниципальных услуг в текущем году (2019)</t>
  </si>
  <si>
    <t>муниципальных услуг в году (2020)</t>
  </si>
  <si>
    <t>оказании муниципальных</t>
  </si>
  <si>
    <t>для оценки</t>
  </si>
  <si>
    <t>услуг на плановый год</t>
  </si>
  <si>
    <t>услуг на год (2020)</t>
  </si>
  <si>
    <t>услуг на год (2021)</t>
  </si>
  <si>
    <t>объемов</t>
  </si>
  <si>
    <t>услуги в</t>
  </si>
  <si>
    <t>Потребность</t>
  </si>
  <si>
    <t>Факт</t>
  </si>
  <si>
    <t xml:space="preserve">Факт </t>
  </si>
  <si>
    <t>В</t>
  </si>
  <si>
    <t>В натуральном</t>
  </si>
  <si>
    <t>натуральном выражении</t>
  </si>
  <si>
    <t>стоимостном</t>
  </si>
  <si>
    <t>выражении</t>
  </si>
  <si>
    <t>натуральном</t>
  </si>
  <si>
    <t>(тыс. руб.)</t>
  </si>
  <si>
    <t xml:space="preserve">стоимостном выражении </t>
  </si>
  <si>
    <t xml:space="preserve">натуральном выражении </t>
  </si>
  <si>
    <t xml:space="preserve">выражении </t>
  </si>
  <si>
    <r>
      <t>Осуществление издательской деятельности</t>
    </r>
    <r>
      <rPr>
        <sz val="8"/>
        <color indexed="8"/>
        <rFont val="Times New Roman"/>
        <family val="1"/>
        <charset val="204"/>
      </rPr>
      <t xml:space="preserve"> </t>
    </r>
  </si>
  <si>
    <t>Количество услуг, единица</t>
  </si>
  <si>
    <t xml:space="preserve">Потребность и фактические объемы оказания
муниципальных услуг в 2018 году </t>
  </si>
  <si>
    <t xml:space="preserve">Потребность и фактические объемы оказания
муниципальных услуг в 2019 году </t>
  </si>
  <si>
    <t xml:space="preserve">Потребность и фактические объемы оказания
муниципальных услуг в 2020 году </t>
  </si>
  <si>
    <t xml:space="preserve">Потребность и фактические объемы оказания
муниципальных услуг в 2021 году </t>
  </si>
  <si>
    <t xml:space="preserve">Потребность и фактические объемы оказания
муниципальных услуг в 2022 году </t>
  </si>
  <si>
    <t xml:space="preserve">Потребность и фактические объемы оказания
муниципальных услуг в 2023  году </t>
  </si>
  <si>
    <t>Предоставление общедоступного бесплатного дошкольного образования</t>
  </si>
  <si>
    <t>Дети</t>
  </si>
  <si>
    <t>Предоставление начального, основного, среднего общего и дополнительного образования</t>
  </si>
  <si>
    <t>Учащиеся</t>
  </si>
  <si>
    <t>Предоставление условий для полноценного отдыха и оздоровления детей</t>
  </si>
  <si>
    <t>Предоставление дополнительных образовательных программ и услуг</t>
  </si>
  <si>
    <t>Предоставление условий для удволетворения потребности детей в занятиях физической культурой и спортом</t>
  </si>
  <si>
    <t>Выполнение работ и оказание услуг муниципальным образовательным учреждениям Тоншаевского муниципального района</t>
  </si>
  <si>
    <t>ед.</t>
  </si>
  <si>
    <t>Реализация основных общеобразовательных программ дошкольного образования</t>
  </si>
  <si>
    <t>Присмотр и уход</t>
  </si>
  <si>
    <t>Реализация основных общеобразовательных программ  начального общего  образования</t>
  </si>
  <si>
    <t>Реализация основных общеобразовательных программ  основного общего  образования</t>
  </si>
  <si>
    <t>Реализация основных общеобразовательных программ  среднего общего  образования</t>
  </si>
  <si>
    <t xml:space="preserve">Реализация дополнительных общеобразовательных общеобразовательных программ </t>
  </si>
  <si>
    <t xml:space="preserve">Организация отдыха детей и молодежи </t>
  </si>
  <si>
    <t>Содержание(эксплуатация) имущества, находящегося в государственной (муниципальной) собственности</t>
  </si>
  <si>
    <t>Управление образования спорта и молодежной политики Администрации Тоншаевского района Нижегородской области ;</t>
  </si>
  <si>
    <t>Потребность и фактические объемы оказания
муниципальных услуг в году 2018</t>
  </si>
  <si>
    <t>Потребность и фактические объемы оказания
муниципальных услуг в году 2020</t>
  </si>
  <si>
    <t xml:space="preserve">Оценка потребности в
оказании муниципальных
услуг на плановый год
2021
</t>
  </si>
  <si>
    <t>Оценка потребности в
оказании муниципальных
услуг на год 2023</t>
  </si>
  <si>
    <t>Библиотечное, библиографическое и информационное обслуживание пользователей библиотеки</t>
  </si>
  <si>
    <t>чел.</t>
  </si>
  <si>
    <t>Формирование, учет, изучение, обеспечение физического сохранения и безопасности фондов библиотеки</t>
  </si>
  <si>
    <t>Библиографическая обработка документов и создание электронных каталогов</t>
  </si>
  <si>
    <t>Публичный показ музейных предметов, музейных коллекций</t>
  </si>
  <si>
    <t>Формирование, учет, изучение, обеспечение физического сохранения и безопасности музейных предметов, музейных коллекций</t>
  </si>
  <si>
    <t>Организация деятельности клубных формирований и формирований самодеятельного народного творчества (количество клубных формирований)</t>
  </si>
  <si>
    <t>Организация мероприятий (количество участников мероприятий)</t>
  </si>
  <si>
    <t>Реализация дополнительных общеобразовательных предпрофессиональных программ в области искусств</t>
  </si>
  <si>
    <t>Реализация дополнительных общеобразовательных общеразвивающих программ</t>
  </si>
  <si>
    <t>Реализация дополнительных общеобразовательных предпрофессиональных программ в области искусств «Народные инструменты»</t>
  </si>
  <si>
    <t>Реализация дополнительных общеобразовательных предпрофессиональных программ в области искусств «Фортепиано»</t>
  </si>
  <si>
    <r>
      <t xml:space="preserve">   </t>
    </r>
    <r>
      <rPr>
        <b/>
        <u/>
        <sz val="12"/>
        <color indexed="8"/>
        <rFont val="Times New Roman"/>
        <family val="1"/>
        <charset val="204"/>
      </rPr>
      <t xml:space="preserve">Управление культуры, туризма и народно-художественных промыслов Администрации Тоншаевского района Нижегородской области </t>
    </r>
  </si>
  <si>
    <t>Результаты оценки потребности в предоставлении бюджетных услуг и фактически произведенных (запланированных) расходов по Тоншаевскому муниципальному району в соответствии с постановлением Тоншаевской районной администрации от 17.11.2017 №411 «Об утверждении Порядка мониторинга ( оценки) потребности в муниципальных услугах и учета результатов мониторинга ( оценки) потребности в муниципальных услугах при формировании бюджета  на 2021 год по Тоншаевскому  муниципальному  району Нижегородской области.</t>
  </si>
  <si>
    <t xml:space="preserve">   Потребность и фактические объемы оказания
муниципальных услуг в 2017 году </t>
  </si>
  <si>
    <t xml:space="preserve">   Потребность и фактические объемы оказания
муниципальных услуг в году 2017</t>
  </si>
  <si>
    <t xml:space="preserve">   Потребность и фактические объемы оказания
муниципальных услуг в году 2019</t>
  </si>
  <si>
    <t xml:space="preserve">   Потребность и фактические объемы оказания
муниципальных услуг в 2019 году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</si>
</sst>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204"/>
      <scheme val="minor"/>
    </font>
    <font>
      <sz val="9"/>
      <color indexed="8"/>
      <name val="Courier New"/>
      <family val="3"/>
      <charset val="204"/>
    </font>
    <font>
      <sz val="9"/>
      <color indexed="8"/>
      <name val="Times New Roman"/>
      <family val="1"/>
      <charset val="204"/>
    </font>
    <font>
      <b/>
      <u/>
      <sz val="9"/>
      <color indexed="8"/>
      <name val="Times New Roman"/>
      <family val="1"/>
      <charset val="204"/>
    </font>
    <font>
      <b/>
      <u/>
      <sz val="9"/>
      <color indexed="8"/>
      <name val="Courier New"/>
      <family val="3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9"/>
      <color indexed="8"/>
      <name val="Courier New"/>
      <family val="3"/>
      <charset val="204"/>
    </font>
    <font>
      <b/>
      <sz val="11"/>
      <color indexed="8"/>
      <name val="Courier New"/>
      <family val="3"/>
      <charset val="204"/>
    </font>
    <font>
      <b/>
      <sz val="9"/>
      <color indexed="8"/>
      <name val="Calibri"/>
      <family val="2"/>
      <charset val="204"/>
    </font>
    <font>
      <b/>
      <sz val="11"/>
      <name val="Courier New"/>
      <family val="3"/>
      <charset val="204"/>
    </font>
    <font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u/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14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0" fillId="0" borderId="0" xfId="0" applyFill="1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6" fillId="0" borderId="4" xfId="0" applyFont="1" applyBorder="1"/>
    <xf numFmtId="0" fontId="7" fillId="0" borderId="4" xfId="0" applyFont="1" applyFill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6" fillId="0" borderId="4" xfId="0" applyFont="1" applyFill="1" applyBorder="1"/>
    <xf numFmtId="0" fontId="8" fillId="0" borderId="2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9" fillId="0" borderId="4" xfId="0" applyFont="1" applyBorder="1"/>
    <xf numFmtId="0" fontId="8" fillId="0" borderId="4" xfId="0" applyFont="1" applyFill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10" fillId="0" borderId="4" xfId="0" applyFont="1" applyFill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justify" vertical="center" wrapText="1"/>
    </xf>
    <xf numFmtId="0" fontId="12" fillId="0" borderId="6" xfId="0" applyFont="1" applyBorder="1" applyAlignment="1">
      <alignment horizontal="center" vertical="top" wrapText="1"/>
    </xf>
    <xf numFmtId="0" fontId="12" fillId="0" borderId="6" xfId="0" applyFont="1" applyBorder="1" applyAlignment="1">
      <alignment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2" xfId="0" applyFont="1" applyBorder="1" applyAlignment="1">
      <alignment vertical="top" wrapText="1"/>
    </xf>
    <xf numFmtId="0" fontId="12" fillId="0" borderId="2" xfId="0" applyFont="1" applyBorder="1" applyAlignment="1">
      <alignment horizontal="justify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wrapText="1"/>
    </xf>
    <xf numFmtId="0" fontId="15" fillId="0" borderId="7" xfId="0" applyFont="1" applyBorder="1" applyAlignment="1">
      <alignment horizont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3" fontId="2" fillId="2" borderId="2" xfId="0" applyNumberFormat="1" applyFont="1" applyFill="1" applyBorder="1" applyAlignment="1">
      <alignment horizontal="center" wrapText="1"/>
    </xf>
    <xf numFmtId="0" fontId="14" fillId="2" borderId="1" xfId="0" applyFont="1" applyFill="1" applyBorder="1" applyAlignment="1">
      <alignment wrapText="1"/>
    </xf>
    <xf numFmtId="0" fontId="14" fillId="2" borderId="12" xfId="0" applyFont="1" applyFill="1" applyBorder="1" applyAlignment="1">
      <alignment wrapText="1"/>
    </xf>
    <xf numFmtId="3" fontId="2" fillId="2" borderId="13" xfId="0" applyNumberFormat="1" applyFont="1" applyFill="1" applyBorder="1" applyAlignment="1">
      <alignment horizontal="center" wrapText="1"/>
    </xf>
    <xf numFmtId="3" fontId="2" fillId="2" borderId="14" xfId="0" applyNumberFormat="1" applyFont="1" applyFill="1" applyBorder="1" applyAlignment="1">
      <alignment horizontal="center" wrapText="1"/>
    </xf>
    <xf numFmtId="3" fontId="2" fillId="2" borderId="15" xfId="0" applyNumberFormat="1" applyFont="1" applyFill="1" applyBorder="1" applyAlignment="1">
      <alignment horizontal="center" wrapText="1"/>
    </xf>
    <xf numFmtId="3" fontId="2" fillId="2" borderId="16" xfId="0" applyNumberFormat="1" applyFont="1" applyFill="1" applyBorder="1" applyAlignment="1">
      <alignment horizontal="center" wrapText="1"/>
    </xf>
    <xf numFmtId="3" fontId="2" fillId="2" borderId="17" xfId="0" applyNumberFormat="1" applyFont="1" applyFill="1" applyBorder="1" applyAlignment="1">
      <alignment horizontal="center" wrapText="1"/>
    </xf>
    <xf numFmtId="0" fontId="14" fillId="2" borderId="4" xfId="0" applyFont="1" applyFill="1" applyBorder="1" applyAlignment="1">
      <alignment wrapText="1"/>
    </xf>
    <xf numFmtId="0" fontId="14" fillId="2" borderId="7" xfId="0" applyFont="1" applyFill="1" applyBorder="1" applyAlignment="1">
      <alignment wrapText="1"/>
    </xf>
    <xf numFmtId="3" fontId="2" fillId="2" borderId="18" xfId="0" applyNumberFormat="1" applyFont="1" applyFill="1" applyBorder="1" applyAlignment="1">
      <alignment horizontal="center" wrapText="1"/>
    </xf>
    <xf numFmtId="3" fontId="2" fillId="2" borderId="19" xfId="0" applyNumberFormat="1" applyFont="1" applyFill="1" applyBorder="1" applyAlignment="1">
      <alignment horizontal="center" wrapText="1"/>
    </xf>
    <xf numFmtId="3" fontId="2" fillId="2" borderId="20" xfId="0" applyNumberFormat="1" applyFont="1" applyFill="1" applyBorder="1" applyAlignment="1">
      <alignment horizontal="center" wrapText="1"/>
    </xf>
    <xf numFmtId="3" fontId="2" fillId="2" borderId="21" xfId="0" applyNumberFormat="1" applyFont="1" applyFill="1" applyBorder="1" applyAlignment="1">
      <alignment horizontal="center" wrapText="1"/>
    </xf>
    <xf numFmtId="3" fontId="2" fillId="2" borderId="22" xfId="0" applyNumberFormat="1" applyFont="1" applyFill="1" applyBorder="1" applyAlignment="1">
      <alignment horizontal="center" wrapText="1"/>
    </xf>
    <xf numFmtId="3" fontId="2" fillId="2" borderId="23" xfId="0" applyNumberFormat="1" applyFont="1" applyFill="1" applyBorder="1" applyAlignment="1">
      <alignment horizontal="center" wrapText="1"/>
    </xf>
    <xf numFmtId="0" fontId="6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4" fillId="0" borderId="0" xfId="0" applyFont="1"/>
    <xf numFmtId="0" fontId="2" fillId="3" borderId="3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horizontal="center" vertical="center" wrapText="1"/>
    </xf>
    <xf numFmtId="3" fontId="2" fillId="3" borderId="6" xfId="0" applyNumberFormat="1" applyFont="1" applyFill="1" applyBorder="1" applyAlignment="1">
      <alignment horizontal="center" wrapText="1"/>
    </xf>
    <xf numFmtId="3" fontId="14" fillId="3" borderId="24" xfId="0" applyNumberFormat="1" applyFont="1" applyFill="1" applyBorder="1" applyAlignment="1">
      <alignment wrapText="1"/>
    </xf>
    <xf numFmtId="3" fontId="14" fillId="3" borderId="25" xfId="0" applyNumberFormat="1" applyFont="1" applyFill="1" applyBorder="1" applyAlignment="1">
      <alignment wrapText="1"/>
    </xf>
    <xf numFmtId="3" fontId="11" fillId="3" borderId="21" xfId="0" applyNumberFormat="1" applyFont="1" applyFill="1" applyBorder="1" applyAlignment="1">
      <alignment horizontal="center" wrapText="1"/>
    </xf>
    <xf numFmtId="3" fontId="11" fillId="3" borderId="22" xfId="0" applyNumberFormat="1" applyFont="1" applyFill="1" applyBorder="1" applyAlignment="1">
      <alignment horizontal="center" wrapText="1"/>
    </xf>
    <xf numFmtId="3" fontId="11" fillId="3" borderId="23" xfId="0" applyNumberFormat="1" applyFont="1" applyFill="1" applyBorder="1" applyAlignment="1">
      <alignment horizontal="center" wrapText="1"/>
    </xf>
    <xf numFmtId="3" fontId="15" fillId="3" borderId="26" xfId="0" applyNumberFormat="1" applyFont="1" applyFill="1" applyBorder="1" applyAlignment="1">
      <alignment horizontal="center" wrapText="1"/>
    </xf>
    <xf numFmtId="3" fontId="15" fillId="3" borderId="27" xfId="0" applyNumberFormat="1" applyFont="1" applyFill="1" applyBorder="1" applyAlignment="1">
      <alignment horizontal="center" wrapText="1"/>
    </xf>
    <xf numFmtId="3" fontId="15" fillId="3" borderId="28" xfId="0" applyNumberFormat="1" applyFont="1" applyFill="1" applyBorder="1" applyAlignment="1">
      <alignment horizontal="center" wrapText="1"/>
    </xf>
    <xf numFmtId="3" fontId="15" fillId="3" borderId="21" xfId="0" applyNumberFormat="1" applyFont="1" applyFill="1" applyBorder="1" applyAlignment="1">
      <alignment horizontal="center" wrapText="1"/>
    </xf>
    <xf numFmtId="3" fontId="15" fillId="3" borderId="23" xfId="0" applyNumberFormat="1" applyFont="1" applyFill="1" applyBorder="1" applyAlignment="1">
      <alignment horizontal="center" wrapText="1"/>
    </xf>
    <xf numFmtId="0" fontId="2" fillId="3" borderId="4" xfId="0" applyFont="1" applyFill="1" applyBorder="1" applyAlignment="1">
      <alignment vertical="center" wrapText="1"/>
    </xf>
    <xf numFmtId="0" fontId="2" fillId="3" borderId="29" xfId="0" applyFont="1" applyFill="1" applyBorder="1" applyAlignment="1">
      <alignment horizontal="center" vertical="center" wrapText="1"/>
    </xf>
    <xf numFmtId="3" fontId="2" fillId="3" borderId="29" xfId="0" applyNumberFormat="1" applyFont="1" applyFill="1" applyBorder="1" applyAlignment="1">
      <alignment horizontal="center" wrapText="1"/>
    </xf>
    <xf numFmtId="3" fontId="2" fillId="3" borderId="4" xfId="0" applyNumberFormat="1" applyFont="1" applyFill="1" applyBorder="1"/>
    <xf numFmtId="3" fontId="2" fillId="3" borderId="7" xfId="0" applyNumberFormat="1" applyFont="1" applyFill="1" applyBorder="1"/>
    <xf numFmtId="3" fontId="11" fillId="3" borderId="8" xfId="0" applyNumberFormat="1" applyFont="1" applyFill="1" applyBorder="1" applyAlignment="1">
      <alignment horizontal="center" wrapText="1"/>
    </xf>
    <xf numFmtId="3" fontId="11" fillId="3" borderId="9" xfId="0" applyNumberFormat="1" applyFont="1" applyFill="1" applyBorder="1" applyAlignment="1">
      <alignment horizontal="center" wrapText="1"/>
    </xf>
    <xf numFmtId="3" fontId="11" fillId="3" borderId="11" xfId="0" applyNumberFormat="1" applyFont="1" applyFill="1" applyBorder="1" applyAlignment="1">
      <alignment horizontal="center" wrapText="1"/>
    </xf>
    <xf numFmtId="3" fontId="15" fillId="3" borderId="8" xfId="0" applyNumberFormat="1" applyFont="1" applyFill="1" applyBorder="1" applyAlignment="1">
      <alignment horizontal="center" wrapText="1"/>
    </xf>
    <xf numFmtId="3" fontId="15" fillId="3" borderId="9" xfId="0" applyNumberFormat="1" applyFont="1" applyFill="1" applyBorder="1" applyAlignment="1">
      <alignment horizontal="center" wrapText="1"/>
    </xf>
    <xf numFmtId="3" fontId="15" fillId="3" borderId="11" xfId="0" applyNumberFormat="1" applyFont="1" applyFill="1" applyBorder="1" applyAlignment="1">
      <alignment horizontal="center" wrapText="1"/>
    </xf>
    <xf numFmtId="0" fontId="2" fillId="3" borderId="1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3" fontId="2" fillId="3" borderId="2" xfId="0" applyNumberFormat="1" applyFont="1" applyFill="1" applyBorder="1" applyAlignment="1">
      <alignment horizontal="center" wrapText="1"/>
    </xf>
    <xf numFmtId="3" fontId="16" fillId="3" borderId="1" xfId="0" applyNumberFormat="1" applyFont="1" applyFill="1" applyBorder="1"/>
    <xf numFmtId="3" fontId="2" fillId="3" borderId="1" xfId="0" applyNumberFormat="1" applyFont="1" applyFill="1" applyBorder="1"/>
    <xf numFmtId="3" fontId="2" fillId="3" borderId="12" xfId="0" applyNumberFormat="1" applyFont="1" applyFill="1" applyBorder="1"/>
    <xf numFmtId="3" fontId="11" fillId="3" borderId="16" xfId="0" applyNumberFormat="1" applyFont="1" applyFill="1" applyBorder="1" applyAlignment="1">
      <alignment horizontal="center" wrapText="1"/>
    </xf>
    <xf numFmtId="3" fontId="11" fillId="3" borderId="30" xfId="0" applyNumberFormat="1" applyFont="1" applyFill="1" applyBorder="1" applyAlignment="1">
      <alignment horizontal="center" wrapText="1"/>
    </xf>
    <xf numFmtId="3" fontId="11" fillId="3" borderId="17" xfId="0" applyNumberFormat="1" applyFont="1" applyFill="1" applyBorder="1" applyAlignment="1">
      <alignment horizontal="center" wrapText="1"/>
    </xf>
    <xf numFmtId="3" fontId="16" fillId="3" borderId="4" xfId="0" applyNumberFormat="1" applyFont="1" applyFill="1" applyBorder="1"/>
    <xf numFmtId="3" fontId="11" fillId="3" borderId="18" xfId="0" applyNumberFormat="1" applyFont="1" applyFill="1" applyBorder="1" applyAlignment="1">
      <alignment horizontal="center" wrapText="1"/>
    </xf>
    <xf numFmtId="3" fontId="11" fillId="3" borderId="19" xfId="0" applyNumberFormat="1" applyFont="1" applyFill="1" applyBorder="1" applyAlignment="1">
      <alignment horizontal="center" wrapText="1"/>
    </xf>
    <xf numFmtId="3" fontId="11" fillId="3" borderId="20" xfId="0" applyNumberFormat="1" applyFont="1" applyFill="1" applyBorder="1" applyAlignment="1">
      <alignment horizontal="center" wrapText="1"/>
    </xf>
    <xf numFmtId="3" fontId="11" fillId="3" borderId="31" xfId="0" applyNumberFormat="1" applyFont="1" applyFill="1" applyBorder="1" applyAlignment="1">
      <alignment horizontal="center" wrapText="1"/>
    </xf>
    <xf numFmtId="3" fontId="11" fillId="3" borderId="32" xfId="0" applyNumberFormat="1" applyFont="1" applyFill="1" applyBorder="1" applyAlignment="1">
      <alignment horizontal="center" wrapText="1"/>
    </xf>
    <xf numFmtId="3" fontId="11" fillId="3" borderId="33" xfId="0" applyNumberFormat="1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29" xfId="0" applyFont="1" applyFill="1" applyBorder="1" applyAlignment="1">
      <alignment vertical="center" wrapText="1"/>
    </xf>
    <xf numFmtId="0" fontId="21" fillId="0" borderId="25" xfId="0" applyFont="1" applyFill="1" applyBorder="1" applyAlignment="1">
      <alignment horizontal="center" vertical="center"/>
    </xf>
    <xf numFmtId="0" fontId="23" fillId="0" borderId="41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center" vertical="center"/>
    </xf>
    <xf numFmtId="0" fontId="23" fillId="0" borderId="37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4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4" fillId="2" borderId="18" xfId="0" applyFont="1" applyFill="1" applyBorder="1" applyAlignment="1">
      <alignment horizontal="center" vertical="center" wrapText="1"/>
    </xf>
    <xf numFmtId="0" fontId="14" fillId="2" borderId="20" xfId="0" applyFont="1" applyFill="1" applyBorder="1" applyAlignment="1">
      <alignment horizontal="center" vertical="center" wrapText="1"/>
    </xf>
    <xf numFmtId="0" fontId="14" fillId="2" borderId="40" xfId="0" applyFont="1" applyFill="1" applyBorder="1" applyAlignment="1">
      <alignment horizontal="center" vertical="center" wrapText="1"/>
    </xf>
    <xf numFmtId="0" fontId="14" fillId="2" borderId="38" xfId="0" applyFont="1" applyFill="1" applyBorder="1" applyAlignment="1">
      <alignment horizontal="center" vertical="center" wrapText="1"/>
    </xf>
    <xf numFmtId="0" fontId="14" fillId="2" borderId="25" xfId="0" applyFont="1" applyFill="1" applyBorder="1" applyAlignment="1">
      <alignment horizontal="center" vertical="center" wrapText="1"/>
    </xf>
    <xf numFmtId="0" fontId="14" fillId="2" borderId="41" xfId="0" applyFont="1" applyFill="1" applyBorder="1" applyAlignment="1">
      <alignment horizontal="center" vertical="center" wrapText="1"/>
    </xf>
    <xf numFmtId="0" fontId="14" fillId="2" borderId="42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4" fillId="2" borderId="37" xfId="0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top" wrapText="1"/>
    </xf>
    <xf numFmtId="0" fontId="12" fillId="0" borderId="37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12" xfId="0" applyFont="1" applyBorder="1" applyAlignment="1">
      <alignment vertical="top" wrapText="1"/>
    </xf>
    <xf numFmtId="0" fontId="12" fillId="0" borderId="37" xfId="0" applyFont="1" applyBorder="1" applyAlignment="1">
      <alignment vertical="top" wrapText="1"/>
    </xf>
    <xf numFmtId="0" fontId="12" fillId="0" borderId="2" xfId="0" applyFont="1" applyBorder="1" applyAlignment="1">
      <alignment vertical="top" wrapText="1"/>
    </xf>
    <xf numFmtId="0" fontId="12" fillId="0" borderId="25" xfId="0" applyFont="1" applyBorder="1" applyAlignment="1">
      <alignment horizontal="justify" vertical="center" wrapText="1"/>
    </xf>
    <xf numFmtId="0" fontId="12" fillId="0" borderId="5" xfId="0" applyFont="1" applyBorder="1" applyAlignment="1">
      <alignment horizontal="justify" vertical="center" wrapText="1"/>
    </xf>
    <xf numFmtId="0" fontId="12" fillId="0" borderId="42" xfId="0" applyFont="1" applyBorder="1" applyAlignment="1">
      <alignment horizontal="justify" vertical="center" wrapText="1"/>
    </xf>
    <xf numFmtId="0" fontId="12" fillId="0" borderId="6" xfId="0" applyFont="1" applyBorder="1" applyAlignment="1">
      <alignment horizontal="justify" vertical="center" wrapText="1"/>
    </xf>
    <xf numFmtId="0" fontId="12" fillId="0" borderId="12" xfId="0" applyFont="1" applyBorder="1" applyAlignment="1">
      <alignment horizontal="justify" vertical="center" wrapText="1"/>
    </xf>
    <xf numFmtId="0" fontId="12" fillId="0" borderId="2" xfId="0" applyFont="1" applyBorder="1" applyAlignment="1">
      <alignment horizontal="justify" vertical="center" wrapText="1"/>
    </xf>
    <xf numFmtId="0" fontId="11" fillId="0" borderId="0" xfId="0" applyFont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4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42" xfId="0" applyFont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12" fillId="0" borderId="6" xfId="0" applyFont="1" applyBorder="1" applyAlignment="1">
      <alignment vertical="top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1" fillId="0" borderId="2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1" fillId="0" borderId="29" xfId="0" applyFont="1" applyBorder="1" applyAlignment="1">
      <alignment vertical="center" wrapText="1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37" xfId="0" applyBorder="1" applyAlignment="1">
      <alignment horizontal="center"/>
    </xf>
    <xf numFmtId="0" fontId="14" fillId="2" borderId="24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21" xfId="0" applyFont="1" applyFill="1" applyBorder="1" applyAlignment="1">
      <alignment horizontal="center" vertical="center" wrapText="1"/>
    </xf>
    <xf numFmtId="0" fontId="14" fillId="2" borderId="35" xfId="0" applyFont="1" applyFill="1" applyBorder="1" applyAlignment="1">
      <alignment horizontal="center" vertical="center" wrapText="1"/>
    </xf>
    <xf numFmtId="0" fontId="14" fillId="2" borderId="22" xfId="0" applyFont="1" applyFill="1" applyBorder="1" applyAlignment="1">
      <alignment horizontal="center" vertical="center" wrapText="1"/>
    </xf>
    <xf numFmtId="0" fontId="14" fillId="2" borderId="36" xfId="0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 wrapText="1"/>
    </xf>
    <xf numFmtId="0" fontId="14" fillId="2" borderId="39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4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SENIY\Users\FO\Desktop\&#1089;&#1086;&#1074;&#1086;&#1082;&#1091;&#1087;&#1085;&#1072;&#1103;%20&#1086;&#1094;&#1077;&#1085;&#1082;&#1072;\&#1089;&#1086;&#1074;&#1086;&#1082;&#1091;&#1087;&#1085;&#1072;&#1103;%20&#1086;&#1094;&#1077;&#1085;&#1082;&#1072;%20&#1087;&#1086;&#1090;&#1088;&#1077;&#1073;&#1085;&#1086;&#1089;&#1090;&#1080;%20&#1058;&#1041;&#104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>
        <row r="20">
          <cell r="A20" t="str">
            <v>1.Организация мероприятий по поиску и отбору проектов в сфере производства</v>
          </cell>
        </row>
        <row r="21">
          <cell r="A21" t="str">
            <v>1.1 Количество мероприятий (совещания,семинары,круглые столы, конференции и т.п.) организованных или проводимых с участием МУ "ТБИ"</v>
          </cell>
          <cell r="B21" t="str">
            <v>шт.</v>
          </cell>
          <cell r="H21">
            <v>12</v>
          </cell>
          <cell r="J21">
            <v>12</v>
          </cell>
        </row>
        <row r="22">
          <cell r="A22" t="str">
            <v>1.2.Количество студентов, проходящих практику в МУ "ТБИ"и в компаниях-резидентах</v>
          </cell>
          <cell r="B22" t="str">
            <v>чел.</v>
          </cell>
          <cell r="H22">
            <v>4</v>
          </cell>
          <cell r="J22">
            <v>4</v>
          </cell>
        </row>
        <row r="23">
          <cell r="A23" t="str">
            <v xml:space="preserve">1.3.Количество заседаний комиссий по отбору проектов-претендентов на размещение в МУ "ТБИ" и другим видам государственной поддержки    </v>
          </cell>
          <cell r="B23" t="str">
            <v>шт.</v>
          </cell>
          <cell r="H23">
            <v>4</v>
          </cell>
          <cell r="J23">
            <v>4</v>
          </cell>
        </row>
        <row r="24">
          <cell r="A24" t="str">
            <v>1.4.Количество принятых решений по ведению Реестра производственных малых и средних предприятий Тоншаевского района</v>
          </cell>
          <cell r="B24" t="str">
            <v>шт.</v>
          </cell>
          <cell r="H24">
            <v>4</v>
          </cell>
          <cell r="J24">
            <v>4</v>
          </cell>
        </row>
        <row r="25">
          <cell r="A25" t="str">
            <v>1.5. Количество информационных сообщений по вопросам действующего законодательства, программ, возможностей для развития предпринимательства и т.д. направленных субъектам малого предпринимательства Тоншаевского района, в том числе компаниям-резидентам</v>
          </cell>
          <cell r="B25" t="str">
            <v>шт.</v>
          </cell>
          <cell r="H25">
            <v>12</v>
          </cell>
          <cell r="J25">
            <v>12</v>
          </cell>
        </row>
        <row r="26">
          <cell r="A26" t="str">
            <v>2.Создание благоприятной среды для развития субъектов малого предпринимательства в сфере производства-резидентов  МУ «ТБИ»</v>
          </cell>
        </row>
        <row r="27">
          <cell r="A27" t="str">
            <v xml:space="preserve">2.1.  Количество сформированных плановых и внеплановых рекомендаций компаниям-резидентам     </v>
          </cell>
          <cell r="B27" t="str">
            <v>шт.</v>
          </cell>
          <cell r="H27">
            <v>12</v>
          </cell>
          <cell r="J27">
            <v>12</v>
          </cell>
        </row>
        <row r="28">
          <cell r="A28" t="str">
            <v xml:space="preserve">2.2.Количество обеспеченных рабочих мест для компаний-резидентов МУ "ТБИ"   </v>
          </cell>
          <cell r="B28" t="str">
            <v xml:space="preserve">мест </v>
          </cell>
          <cell r="H28">
            <v>40</v>
          </cell>
          <cell r="J28">
            <v>40</v>
          </cell>
        </row>
        <row r="29">
          <cell r="A29" t="str">
            <v>2.3.Количество мероприятий для компаний- резидентов организованных МУ "ТБИ" (совещания,семинары,круглые столы,тематические конференции и т.д.)</v>
          </cell>
          <cell r="B29" t="str">
            <v xml:space="preserve">шт. </v>
          </cell>
          <cell r="H29">
            <v>12</v>
          </cell>
          <cell r="J29">
            <v>12</v>
          </cell>
        </row>
        <row r="30">
          <cell r="A30" t="str">
            <v xml:space="preserve">2.4.Количество презентаций компаний-резидентов, организованных МУ "ТБИ" с целью содействия продвижению, поиска персонала, финансирования и т.д. </v>
          </cell>
          <cell r="B30" t="str">
            <v xml:space="preserve">шт. </v>
          </cell>
          <cell r="H30">
            <v>2</v>
          </cell>
          <cell r="J30">
            <v>2</v>
          </cell>
        </row>
        <row r="31">
          <cell r="A31" t="str">
            <v>2.5.Количество выставочных экспозиций компаний-резидентов, подготовленных с помощью МУ "ТБИ"</v>
          </cell>
          <cell r="B31" t="str">
            <v>шт.</v>
          </cell>
          <cell r="H31">
            <v>2</v>
          </cell>
          <cell r="J31">
            <v>2</v>
          </cell>
        </row>
        <row r="32">
          <cell r="A32" t="str">
            <v>2.6.Организация техобслуживания помещений, эксплуатируемых компаниями-резидентами</v>
          </cell>
          <cell r="B32" t="str">
            <v>шт.</v>
          </cell>
          <cell r="H32">
            <v>600</v>
          </cell>
          <cell r="J32">
            <v>600</v>
          </cell>
        </row>
        <row r="33">
          <cell r="A33" t="str">
            <v>2.7. Площади помещений МУ «ТБИ» сдаваемая в аренду компаниями-резидентами</v>
          </cell>
          <cell r="B33" t="str">
            <v>кв. метр</v>
          </cell>
          <cell r="H33">
            <v>600</v>
          </cell>
          <cell r="J33">
            <v>600</v>
          </cell>
        </row>
        <row r="34">
          <cell r="A34" t="str">
            <v>3.Создание благоприятной среды развития  малого предпринимательства в Тоншаевском районе Нижегородской области</v>
          </cell>
        </row>
        <row r="35">
          <cell r="A35" t="str">
            <v>3.1.Количество совещаний организаций инфраструктуры</v>
          </cell>
          <cell r="B35" t="str">
            <v>единиц</v>
          </cell>
          <cell r="H35">
            <v>12</v>
          </cell>
          <cell r="J35">
            <v>12</v>
          </cell>
        </row>
        <row r="36">
          <cell r="A36" t="str">
            <v>3.2. Количество заседаний органов управления организаций инфраструктуры с участием представителей бизнес-инкубатора</v>
          </cell>
          <cell r="B36" t="str">
            <v>единиц</v>
          </cell>
          <cell r="H36">
            <v>4</v>
          </cell>
          <cell r="J36">
            <v>4</v>
          </cell>
        </row>
        <row r="37">
          <cell r="A37" t="str">
            <v>3.3.Количество информационных сообщений по вопросам действующего законодательства, программ, возможностей для развития предпринимательства и т.д. направленных в организации инфраструктуры</v>
          </cell>
          <cell r="B37" t="str">
            <v>единиц</v>
          </cell>
          <cell r="H37">
            <v>12</v>
          </cell>
          <cell r="J37">
            <v>12</v>
          </cell>
        </row>
        <row r="38">
          <cell r="A38" t="str">
            <v>3.4.Количество консультаций оказанных организациям инфраструктуры, сотрудникам администраций муниципальных районов.</v>
          </cell>
          <cell r="B38" t="str">
            <v>единиц</v>
          </cell>
          <cell r="H38">
            <v>48</v>
          </cell>
          <cell r="J38">
            <v>48</v>
          </cell>
        </row>
        <row r="39">
          <cell r="A39" t="str">
            <v>3.5.Количество публикаций в СМИ и сети Интернет о деятельности бизнес-инкубатора, компаний-резидентов, реализуемых программах и мероприятиях, возможностях для развития бизнеса и т.п.</v>
          </cell>
          <cell r="B39" t="str">
            <v>единиц</v>
          </cell>
          <cell r="H39">
            <v>4</v>
          </cell>
          <cell r="J39">
            <v>4</v>
          </cell>
        </row>
        <row r="40">
          <cell r="A40" t="str">
            <v>3.6.Количество консультаций оказанных СМП Тоншаевского района.</v>
          </cell>
          <cell r="B40" t="str">
            <v>единиц</v>
          </cell>
          <cell r="H40">
            <v>72</v>
          </cell>
          <cell r="J40">
            <v>72</v>
          </cell>
        </row>
        <row r="41">
          <cell r="A41" t="str">
            <v>3.7. Количество выездных мероприятий (в т.ч.контрольных посещений) МУ "ТБИ" в организации инфраструктуры.</v>
          </cell>
          <cell r="B41" t="str">
            <v>единиц</v>
          </cell>
          <cell r="H41">
            <v>4</v>
          </cell>
          <cell r="J41">
            <v>4</v>
          </cell>
        </row>
        <row r="42">
          <cell r="A42" t="str">
            <v xml:space="preserve">4.Предоставление консультационной и информационной поддержки субъектам малого и среднего предпринимательства.
</v>
          </cell>
        </row>
        <row r="43">
          <cell r="A43" t="str">
            <v>4.1.Количество мероприятий (совещания, семинар, круглые столы, и т.п.) организованных или проводимых с участием МУ «ТБИ</v>
          </cell>
          <cell r="B43" t="str">
            <v>единиц</v>
          </cell>
          <cell r="L43">
            <v>8</v>
          </cell>
          <cell r="N43">
            <v>8</v>
          </cell>
        </row>
        <row r="44">
          <cell r="A44" t="str">
            <v>4.2.Количество субъектов МСП, воспользовавшихся услугами МУ «ТБИ»</v>
          </cell>
          <cell r="B44" t="str">
            <v>единиц</v>
          </cell>
          <cell r="L44">
            <v>28</v>
          </cell>
          <cell r="N44">
            <v>28</v>
          </cell>
        </row>
        <row r="45">
          <cell r="A45" t="str">
            <v>4.3.Количество услуг, оказанных субъектам МСП в МУ «ТБИ»</v>
          </cell>
          <cell r="B45" t="str">
            <v>единиц</v>
          </cell>
          <cell r="L45">
            <v>75</v>
          </cell>
          <cell r="N45">
            <v>75</v>
          </cell>
        </row>
        <row r="46">
          <cell r="A46" t="str">
            <v>4.4.Количество информационных сообщений по вопросам действующего законодательства, программ и возможностей для развития предпринимательства и т.д. направленных субъектам малого предпринимательства Тоншаевского района, в том числе компаниям-резидентам</v>
          </cell>
          <cell r="B46" t="str">
            <v>единиц</v>
          </cell>
          <cell r="L46">
            <v>8</v>
          </cell>
          <cell r="N46">
            <v>8</v>
          </cell>
        </row>
        <row r="47">
          <cell r="A47" t="str">
            <v>4.5.Количество организаций инфраструктуры поддержки малого и среднего предпринимательства, с которым  МУ «ТБИ» заключены договора (соглашения) о сотрудничестве и которым оказывается организационная, материальная и финансовая поддержка по обеспечению их ус</v>
          </cell>
          <cell r="B47" t="str">
            <v xml:space="preserve">единиц </v>
          </cell>
          <cell r="L47">
            <v>2</v>
          </cell>
          <cell r="N47">
            <v>2</v>
          </cell>
        </row>
        <row r="48">
          <cell r="A48" t="str">
            <v>5.Предоставление муниципального имущества в аренду или безвозмездное пользование (кроме земли)</v>
          </cell>
        </row>
        <row r="49">
          <cell r="A49" t="str">
            <v>5.1. Количество заключенных договоров аренды</v>
          </cell>
          <cell r="B49" t="str">
            <v>единиц</v>
          </cell>
          <cell r="L49">
            <v>2</v>
          </cell>
          <cell r="N49">
            <v>2</v>
          </cell>
        </row>
        <row r="50">
          <cell r="A50" t="str">
            <v>5.2.Количество сформированных плановых и внеплановых рекомендаций компаниям-резидентам</v>
          </cell>
          <cell r="B50" t="str">
            <v>единиц</v>
          </cell>
          <cell r="L50">
            <v>8</v>
          </cell>
          <cell r="N50">
            <v>8</v>
          </cell>
        </row>
        <row r="51">
          <cell r="A51" t="str">
            <v>5.3. Количество субъектов МСП –резидентов, размещенных в МУ «ТБИ»</v>
          </cell>
          <cell r="B51" t="str">
            <v>единиц</v>
          </cell>
          <cell r="L51">
            <v>5</v>
          </cell>
          <cell r="N51">
            <v>5</v>
          </cell>
        </row>
        <row r="52">
          <cell r="A52" t="str">
            <v>5.4.Организация технического содержания помещений занимаемых (арендуемых) компаниями – резидентами МУ «ТБИ»</v>
          </cell>
          <cell r="B52" t="str">
            <v>квадратный метр</v>
          </cell>
          <cell r="L52">
            <v>600</v>
          </cell>
          <cell r="N52">
            <v>600</v>
          </cell>
        </row>
        <row r="53">
          <cell r="A53" t="str">
            <v>5.5.Количество заседаний комиссий по отбору проектов –претендентов на размещение в МУ «ТБИ» и другим видам муниципальной  поддержки</v>
          </cell>
          <cell r="B53" t="str">
            <v>единиц</v>
          </cell>
          <cell r="L53">
            <v>2</v>
          </cell>
          <cell r="N53">
            <v>2</v>
          </cell>
        </row>
        <row r="54">
          <cell r="A54" t="str">
            <v>5.6.Степень заполнения площадей МУ «ТБИ», предназначенных для размещения (аренды) резидентов-субъектов МСП</v>
          </cell>
          <cell r="B54" t="str">
            <v xml:space="preserve">процент </v>
          </cell>
          <cell r="L54">
            <v>75</v>
          </cell>
          <cell r="N54">
            <v>75</v>
          </cell>
        </row>
        <row r="55">
          <cell r="A55" t="str">
            <v xml:space="preserve">6.Предоставление консультационной и информационной поддержки субъектам малого и среднего предпринимательства.
</v>
          </cell>
        </row>
        <row r="56">
          <cell r="A56" t="str">
            <v>6.1.Осуществление комплекса мероприятий по управлению проектами (проведение отбора проектов   планирование, организация выполнения работ по проекту   обеспечение контроля выполнения работ по проекту)</v>
          </cell>
          <cell r="B56" t="str">
            <v>единиц</v>
          </cell>
          <cell r="P56">
            <v>6</v>
          </cell>
          <cell r="R56">
            <v>6</v>
          </cell>
        </row>
        <row r="57">
          <cell r="A57" t="str">
            <v xml:space="preserve">6.2.Консультирование </v>
          </cell>
          <cell r="B57" t="str">
            <v>единиц</v>
          </cell>
          <cell r="P57">
            <v>75</v>
          </cell>
          <cell r="R57">
            <v>75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121"/>
  <sheetViews>
    <sheetView tabSelected="1" topLeftCell="H1" zoomScaleNormal="100" zoomScaleSheetLayoutView="100" workbookViewId="0">
      <selection activeCell="K7" sqref="K7:N11"/>
    </sheetView>
  </sheetViews>
  <sheetFormatPr defaultRowHeight="15" x14ac:dyDescent="0.25"/>
  <cols>
    <col min="1" max="1" width="34.5703125" customWidth="1"/>
    <col min="2" max="2" width="10.7109375" customWidth="1"/>
    <col min="3" max="3" width="11.85546875" customWidth="1"/>
    <col min="4" max="4" width="9.7109375" customWidth="1"/>
    <col min="5" max="5" width="10.5703125" customWidth="1"/>
    <col min="6" max="6" width="10" customWidth="1"/>
    <col min="7" max="7" width="10.5703125" customWidth="1"/>
    <col min="8" max="8" width="9.7109375" customWidth="1"/>
    <col min="9" max="9" width="11.28515625" customWidth="1"/>
    <col min="10" max="10" width="9.7109375" customWidth="1"/>
    <col min="12" max="12" width="8.7109375" customWidth="1"/>
    <col min="14" max="14" width="9.140625" customWidth="1"/>
    <col min="16" max="16" width="10.42578125" customWidth="1"/>
    <col min="18" max="18" width="10.28515625" customWidth="1"/>
    <col min="20" max="20" width="10.28515625" customWidth="1"/>
    <col min="22" max="22" width="10.42578125" customWidth="1"/>
    <col min="24" max="24" width="9.7109375" customWidth="1"/>
  </cols>
  <sheetData>
    <row r="1" spans="1:24" x14ac:dyDescent="0.25">
      <c r="A1" s="177" t="s">
        <v>88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</row>
    <row r="2" spans="1:24" x14ac:dyDescent="0.25">
      <c r="A2" s="177"/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</row>
    <row r="3" spans="1:24" ht="45" customHeight="1" x14ac:dyDescent="0.25">
      <c r="A3" s="177"/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</row>
    <row r="4" spans="1:24" s="178" customFormat="1" ht="57" customHeight="1" x14ac:dyDescent="0.3">
      <c r="A4" s="178" t="s">
        <v>9</v>
      </c>
    </row>
    <row r="5" spans="1:24" ht="15.75" customHeight="1" x14ac:dyDescent="0.25">
      <c r="A5" s="195" t="s">
        <v>8</v>
      </c>
      <c r="B5" s="196"/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196"/>
      <c r="Q5" s="196"/>
      <c r="R5" s="196"/>
      <c r="S5" s="196"/>
      <c r="T5" s="196"/>
      <c r="U5" s="196"/>
      <c r="V5" s="196"/>
      <c r="W5" s="196"/>
      <c r="X5" s="196"/>
    </row>
    <row r="6" spans="1:24" ht="16.5" customHeight="1" thickBot="1" x14ac:dyDescent="0.3">
      <c r="A6" s="197"/>
      <c r="B6" s="197"/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197"/>
      <c r="N6" s="197"/>
      <c r="O6" s="197"/>
      <c r="P6" s="197"/>
      <c r="Q6" s="197"/>
      <c r="R6" s="197"/>
      <c r="S6" s="197"/>
      <c r="T6" s="197"/>
      <c r="U6" s="197"/>
      <c r="V6" s="197"/>
      <c r="W6" s="197"/>
      <c r="X6" s="197"/>
    </row>
    <row r="7" spans="1:24" ht="24" customHeight="1" thickBot="1" x14ac:dyDescent="0.3">
      <c r="A7" s="179" t="s">
        <v>2</v>
      </c>
      <c r="B7" s="179" t="s">
        <v>3</v>
      </c>
      <c r="C7" s="182" t="s">
        <v>10</v>
      </c>
      <c r="D7" s="183"/>
      <c r="E7" s="183"/>
      <c r="F7" s="184"/>
      <c r="G7" s="182" t="s">
        <v>11</v>
      </c>
      <c r="H7" s="183"/>
      <c r="I7" s="183"/>
      <c r="J7" s="184"/>
      <c r="K7" s="182" t="s">
        <v>92</v>
      </c>
      <c r="L7" s="183"/>
      <c r="M7" s="183"/>
      <c r="N7" s="184"/>
      <c r="O7" s="182" t="s">
        <v>12</v>
      </c>
      <c r="P7" s="183"/>
      <c r="Q7" s="183"/>
      <c r="R7" s="184"/>
      <c r="S7" s="191" t="s">
        <v>13</v>
      </c>
      <c r="T7" s="191"/>
      <c r="U7" s="191" t="s">
        <v>14</v>
      </c>
      <c r="V7" s="191"/>
      <c r="W7" s="192" t="s">
        <v>15</v>
      </c>
      <c r="X7" s="192"/>
    </row>
    <row r="8" spans="1:24" ht="36" customHeight="1" thickBot="1" x14ac:dyDescent="0.3">
      <c r="A8" s="180"/>
      <c r="B8" s="180"/>
      <c r="C8" s="185"/>
      <c r="D8" s="186"/>
      <c r="E8" s="186"/>
      <c r="F8" s="187"/>
      <c r="G8" s="185"/>
      <c r="H8" s="186"/>
      <c r="I8" s="186"/>
      <c r="J8" s="187"/>
      <c r="K8" s="185"/>
      <c r="L8" s="186"/>
      <c r="M8" s="186"/>
      <c r="N8" s="187"/>
      <c r="O8" s="185"/>
      <c r="P8" s="186"/>
      <c r="Q8" s="186"/>
      <c r="R8" s="187"/>
      <c r="S8" s="191"/>
      <c r="T8" s="191"/>
      <c r="U8" s="191"/>
      <c r="V8" s="191"/>
      <c r="W8" s="192"/>
      <c r="X8" s="192"/>
    </row>
    <row r="9" spans="1:24" ht="15" customHeight="1" thickBot="1" x14ac:dyDescent="0.3">
      <c r="A9" s="180"/>
      <c r="B9" s="180"/>
      <c r="C9" s="185"/>
      <c r="D9" s="186"/>
      <c r="E9" s="186"/>
      <c r="F9" s="187"/>
      <c r="G9" s="185"/>
      <c r="H9" s="186"/>
      <c r="I9" s="186"/>
      <c r="J9" s="187"/>
      <c r="K9" s="185"/>
      <c r="L9" s="186"/>
      <c r="M9" s="186"/>
      <c r="N9" s="187"/>
      <c r="O9" s="185"/>
      <c r="P9" s="186"/>
      <c r="Q9" s="186"/>
      <c r="R9" s="187"/>
      <c r="S9" s="191"/>
      <c r="T9" s="191"/>
      <c r="U9" s="191"/>
      <c r="V9" s="191"/>
      <c r="W9" s="192"/>
      <c r="X9" s="192"/>
    </row>
    <row r="10" spans="1:24" ht="15" customHeight="1" thickBot="1" x14ac:dyDescent="0.3">
      <c r="A10" s="180"/>
      <c r="B10" s="180"/>
      <c r="C10" s="185"/>
      <c r="D10" s="186"/>
      <c r="E10" s="186"/>
      <c r="F10" s="187"/>
      <c r="G10" s="185"/>
      <c r="H10" s="186"/>
      <c r="I10" s="186"/>
      <c r="J10" s="187"/>
      <c r="K10" s="185"/>
      <c r="L10" s="186"/>
      <c r="M10" s="186"/>
      <c r="N10" s="187"/>
      <c r="O10" s="185"/>
      <c r="P10" s="186"/>
      <c r="Q10" s="186"/>
      <c r="R10" s="187"/>
      <c r="S10" s="191"/>
      <c r="T10" s="191"/>
      <c r="U10" s="191"/>
      <c r="V10" s="191"/>
      <c r="W10" s="192"/>
      <c r="X10" s="192"/>
    </row>
    <row r="11" spans="1:24" ht="15.75" thickBot="1" x14ac:dyDescent="0.3">
      <c r="A11" s="180"/>
      <c r="B11" s="180"/>
      <c r="C11" s="188"/>
      <c r="D11" s="189"/>
      <c r="E11" s="189"/>
      <c r="F11" s="190"/>
      <c r="G11" s="188"/>
      <c r="H11" s="189"/>
      <c r="I11" s="189"/>
      <c r="J11" s="190"/>
      <c r="K11" s="188"/>
      <c r="L11" s="189"/>
      <c r="M11" s="189"/>
      <c r="N11" s="190"/>
      <c r="O11" s="188"/>
      <c r="P11" s="189"/>
      <c r="Q11" s="189"/>
      <c r="R11" s="190"/>
      <c r="S11" s="191"/>
      <c r="T11" s="191"/>
      <c r="U11" s="191"/>
      <c r="V11" s="191"/>
      <c r="W11" s="192"/>
      <c r="X11" s="192"/>
    </row>
    <row r="12" spans="1:24" ht="24.75" customHeight="1" thickBot="1" x14ac:dyDescent="0.3">
      <c r="A12" s="180"/>
      <c r="B12" s="180"/>
      <c r="C12" s="193" t="s">
        <v>0</v>
      </c>
      <c r="D12" s="194"/>
      <c r="E12" s="193" t="s">
        <v>1</v>
      </c>
      <c r="F12" s="194"/>
      <c r="G12" s="193" t="s">
        <v>0</v>
      </c>
      <c r="H12" s="194"/>
      <c r="I12" s="193" t="s">
        <v>1</v>
      </c>
      <c r="J12" s="194"/>
      <c r="K12" s="193" t="s">
        <v>0</v>
      </c>
      <c r="L12" s="194"/>
      <c r="M12" s="193" t="s">
        <v>1</v>
      </c>
      <c r="N12" s="194"/>
      <c r="O12" s="193" t="s">
        <v>0</v>
      </c>
      <c r="P12" s="194"/>
      <c r="Q12" s="193" t="s">
        <v>1</v>
      </c>
      <c r="R12" s="194"/>
      <c r="S12" s="191" t="s">
        <v>5</v>
      </c>
      <c r="T12" s="191" t="s">
        <v>4</v>
      </c>
      <c r="U12" s="191" t="s">
        <v>5</v>
      </c>
      <c r="V12" s="191" t="s">
        <v>4</v>
      </c>
      <c r="W12" s="191" t="s">
        <v>5</v>
      </c>
      <c r="X12" s="192" t="s">
        <v>4</v>
      </c>
    </row>
    <row r="13" spans="1:24" ht="15.75" customHeight="1" thickBot="1" x14ac:dyDescent="0.3">
      <c r="A13" s="180"/>
      <c r="B13" s="180"/>
      <c r="C13" s="179" t="s">
        <v>6</v>
      </c>
      <c r="D13" s="179" t="s">
        <v>7</v>
      </c>
      <c r="E13" s="179" t="s">
        <v>6</v>
      </c>
      <c r="F13" s="179" t="s">
        <v>7</v>
      </c>
      <c r="G13" s="179" t="s">
        <v>6</v>
      </c>
      <c r="H13" s="179" t="s">
        <v>7</v>
      </c>
      <c r="I13" s="179" t="s">
        <v>6</v>
      </c>
      <c r="J13" s="179" t="s">
        <v>7</v>
      </c>
      <c r="K13" s="179" t="s">
        <v>6</v>
      </c>
      <c r="L13" s="179" t="s">
        <v>7</v>
      </c>
      <c r="M13" s="179" t="s">
        <v>6</v>
      </c>
      <c r="N13" s="179" t="s">
        <v>7</v>
      </c>
      <c r="O13" s="179" t="s">
        <v>6</v>
      </c>
      <c r="P13" s="179" t="s">
        <v>7</v>
      </c>
      <c r="Q13" s="179" t="s">
        <v>6</v>
      </c>
      <c r="R13" s="179" t="s">
        <v>7</v>
      </c>
      <c r="S13" s="191"/>
      <c r="T13" s="191"/>
      <c r="U13" s="191"/>
      <c r="V13" s="191"/>
      <c r="W13" s="191"/>
      <c r="X13" s="192"/>
    </row>
    <row r="14" spans="1:24" ht="15.75" thickBot="1" x14ac:dyDescent="0.3">
      <c r="A14" s="180"/>
      <c r="B14" s="180"/>
      <c r="C14" s="180"/>
      <c r="D14" s="180"/>
      <c r="E14" s="180"/>
      <c r="F14" s="180"/>
      <c r="G14" s="180"/>
      <c r="H14" s="180"/>
      <c r="I14" s="180"/>
      <c r="J14" s="180"/>
      <c r="K14" s="180"/>
      <c r="L14" s="180"/>
      <c r="M14" s="180"/>
      <c r="N14" s="180"/>
      <c r="O14" s="180"/>
      <c r="P14" s="180"/>
      <c r="Q14" s="180"/>
      <c r="R14" s="180"/>
      <c r="S14" s="191"/>
      <c r="T14" s="191"/>
      <c r="U14" s="191"/>
      <c r="V14" s="191"/>
      <c r="W14" s="191"/>
      <c r="X14" s="192"/>
    </row>
    <row r="15" spans="1:24" ht="15.75" thickBot="1" x14ac:dyDescent="0.3">
      <c r="A15" s="180"/>
      <c r="B15" s="180"/>
      <c r="C15" s="180"/>
      <c r="D15" s="180"/>
      <c r="E15" s="180"/>
      <c r="F15" s="180"/>
      <c r="G15" s="180"/>
      <c r="H15" s="180"/>
      <c r="I15" s="180"/>
      <c r="J15" s="180"/>
      <c r="K15" s="180"/>
      <c r="L15" s="180"/>
      <c r="M15" s="180"/>
      <c r="N15" s="180"/>
      <c r="O15" s="180"/>
      <c r="P15" s="180"/>
      <c r="Q15" s="180"/>
      <c r="R15" s="180"/>
      <c r="S15" s="191"/>
      <c r="T15" s="191"/>
      <c r="U15" s="191"/>
      <c r="V15" s="191"/>
      <c r="W15" s="191"/>
      <c r="X15" s="192"/>
    </row>
    <row r="16" spans="1:24" ht="56.25" customHeight="1" thickBot="1" x14ac:dyDescent="0.3">
      <c r="A16" s="181"/>
      <c r="B16" s="181"/>
      <c r="C16" s="181"/>
      <c r="D16" s="181"/>
      <c r="E16" s="181"/>
      <c r="F16" s="181"/>
      <c r="G16" s="181"/>
      <c r="H16" s="181"/>
      <c r="I16" s="181"/>
      <c r="J16" s="181"/>
      <c r="K16" s="181"/>
      <c r="L16" s="181"/>
      <c r="M16" s="181"/>
      <c r="N16" s="181"/>
      <c r="O16" s="181"/>
      <c r="P16" s="181"/>
      <c r="Q16" s="181"/>
      <c r="R16" s="181"/>
      <c r="S16" s="191"/>
      <c r="T16" s="191"/>
      <c r="U16" s="191"/>
      <c r="V16" s="191"/>
      <c r="W16" s="191"/>
      <c r="X16" s="192"/>
    </row>
    <row r="17" spans="1:25" s="13" customFormat="1" ht="15.75" thickBot="1" x14ac:dyDescent="0.3">
      <c r="A17" s="12">
        <v>1</v>
      </c>
      <c r="B17" s="14">
        <v>2</v>
      </c>
      <c r="C17" s="14">
        <v>3</v>
      </c>
      <c r="D17" s="14">
        <v>4</v>
      </c>
      <c r="E17" s="14">
        <v>5</v>
      </c>
      <c r="F17" s="14">
        <v>6</v>
      </c>
      <c r="G17" s="14">
        <v>7</v>
      </c>
      <c r="H17" s="14">
        <v>8</v>
      </c>
      <c r="I17" s="14">
        <v>9</v>
      </c>
      <c r="J17" s="14">
        <v>10</v>
      </c>
      <c r="K17" s="12">
        <v>11</v>
      </c>
      <c r="L17" s="14">
        <v>12</v>
      </c>
      <c r="M17" s="14">
        <v>13</v>
      </c>
      <c r="N17" s="14">
        <v>14</v>
      </c>
      <c r="O17" s="14">
        <v>15</v>
      </c>
      <c r="P17" s="14">
        <v>16</v>
      </c>
      <c r="Q17" s="14">
        <v>17</v>
      </c>
      <c r="R17" s="14">
        <v>18</v>
      </c>
      <c r="S17" s="15">
        <v>19</v>
      </c>
      <c r="T17" s="16">
        <v>20</v>
      </c>
      <c r="U17" s="16">
        <v>21</v>
      </c>
      <c r="V17" s="16">
        <v>22</v>
      </c>
      <c r="W17" s="16">
        <v>23</v>
      </c>
      <c r="X17" s="14">
        <v>24</v>
      </c>
    </row>
    <row r="18" spans="1:25" ht="50.25" customHeight="1" thickBot="1" x14ac:dyDescent="0.3">
      <c r="A18" s="3" t="str">
        <f>[1]Лист1!A20</f>
        <v>1.Организация мероприятий по поиску и отбору проектов в сфере производства</v>
      </c>
      <c r="B18" s="18">
        <v>0</v>
      </c>
      <c r="C18" s="18">
        <v>1543.9</v>
      </c>
      <c r="D18" s="18">
        <v>0</v>
      </c>
      <c r="E18" s="18">
        <v>1328.3</v>
      </c>
      <c r="F18" s="18">
        <v>0</v>
      </c>
      <c r="G18" s="19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29">
        <v>0</v>
      </c>
      <c r="P18" s="29">
        <v>0</v>
      </c>
      <c r="Q18" s="29">
        <v>0</v>
      </c>
      <c r="R18" s="29">
        <v>0</v>
      </c>
      <c r="S18" s="22">
        <v>0</v>
      </c>
      <c r="T18" s="22">
        <v>0</v>
      </c>
      <c r="U18" s="22">
        <v>0</v>
      </c>
      <c r="V18" s="22">
        <v>0</v>
      </c>
      <c r="W18" s="22">
        <v>0</v>
      </c>
      <c r="X18" s="23">
        <v>0</v>
      </c>
    </row>
    <row r="19" spans="1:25" ht="75" customHeight="1" thickBot="1" x14ac:dyDescent="0.3">
      <c r="A19" s="4" t="str">
        <f>[1]Лист1!A21</f>
        <v>1.1 Количество мероприятий (совещания,семинары,круглые столы, конференции и т.п.) организованных или проводимых с участием МУ "ТБИ"</v>
      </c>
      <c r="B19" s="18" t="str">
        <f>[1]Лист1!B21</f>
        <v>шт.</v>
      </c>
      <c r="C19" s="18">
        <v>0</v>
      </c>
      <c r="D19" s="18">
        <f>[1]Лист1!H21</f>
        <v>12</v>
      </c>
      <c r="E19" s="18">
        <v>0</v>
      </c>
      <c r="F19" s="18">
        <f>[1]Лист1!J21</f>
        <v>12</v>
      </c>
      <c r="G19" s="19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29">
        <v>0</v>
      </c>
      <c r="P19" s="29">
        <v>0</v>
      </c>
      <c r="Q19" s="29">
        <v>0</v>
      </c>
      <c r="R19" s="29">
        <v>0</v>
      </c>
      <c r="S19" s="22">
        <v>0</v>
      </c>
      <c r="T19" s="22">
        <v>0</v>
      </c>
      <c r="U19" s="22">
        <v>0</v>
      </c>
      <c r="V19" s="22">
        <v>0</v>
      </c>
      <c r="W19" s="22">
        <v>0</v>
      </c>
      <c r="X19" s="23">
        <v>0</v>
      </c>
    </row>
    <row r="20" spans="1:25" ht="36.75" thickBot="1" x14ac:dyDescent="0.3">
      <c r="A20" s="5" t="str">
        <f>[1]Лист1!A22</f>
        <v>1.2.Количество студентов, проходящих практику в МУ "ТБИ"и в компаниях-резидентах</v>
      </c>
      <c r="B20" s="18" t="str">
        <f>[1]Лист1!B22</f>
        <v>чел.</v>
      </c>
      <c r="C20" s="18">
        <v>0</v>
      </c>
      <c r="D20" s="18">
        <f>[1]Лист1!H22</f>
        <v>4</v>
      </c>
      <c r="E20" s="18">
        <v>0</v>
      </c>
      <c r="F20" s="18">
        <f>[1]Лист1!J22</f>
        <v>4</v>
      </c>
      <c r="G20" s="19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29">
        <v>0</v>
      </c>
      <c r="P20" s="29">
        <v>0</v>
      </c>
      <c r="Q20" s="29">
        <v>0</v>
      </c>
      <c r="R20" s="29">
        <v>0</v>
      </c>
      <c r="S20" s="22">
        <v>0</v>
      </c>
      <c r="T20" s="22">
        <v>0</v>
      </c>
      <c r="U20" s="22">
        <v>0</v>
      </c>
      <c r="V20" s="22">
        <v>0</v>
      </c>
      <c r="W20" s="22">
        <v>0</v>
      </c>
      <c r="X20" s="23">
        <v>0</v>
      </c>
    </row>
    <row r="21" spans="1:25" ht="63.75" customHeight="1" thickBot="1" x14ac:dyDescent="0.3">
      <c r="A21" s="6" t="str">
        <f>[1]Лист1!A23</f>
        <v xml:space="preserve">1.3.Количество заседаний комиссий по отбору проектов-претендентов на размещение в МУ "ТБИ" и другим видам государственной поддержки    </v>
      </c>
      <c r="B21" s="18" t="str">
        <f>[1]Лист1!B23</f>
        <v>шт.</v>
      </c>
      <c r="C21" s="18">
        <v>0</v>
      </c>
      <c r="D21" s="18">
        <f>[1]Лист1!H23</f>
        <v>4</v>
      </c>
      <c r="E21" s="18">
        <v>0</v>
      </c>
      <c r="F21" s="18">
        <f>[1]Лист1!J23</f>
        <v>4</v>
      </c>
      <c r="G21" s="19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29">
        <v>0</v>
      </c>
      <c r="P21" s="29">
        <v>0</v>
      </c>
      <c r="Q21" s="29">
        <v>0</v>
      </c>
      <c r="R21" s="29">
        <v>0</v>
      </c>
      <c r="S21" s="22">
        <v>0</v>
      </c>
      <c r="T21" s="22">
        <v>0</v>
      </c>
      <c r="U21" s="22">
        <v>0</v>
      </c>
      <c r="V21" s="22">
        <v>0</v>
      </c>
      <c r="W21" s="22">
        <v>0</v>
      </c>
      <c r="X21" s="23">
        <v>0</v>
      </c>
    </row>
    <row r="22" spans="1:25" ht="63.75" customHeight="1" thickBot="1" x14ac:dyDescent="0.3">
      <c r="A22" s="6" t="str">
        <f>[1]Лист1!A24</f>
        <v>1.4.Количество принятых решений по ведению Реестра производственных малых и средних предприятий Тоншаевского района</v>
      </c>
      <c r="B22" s="18" t="str">
        <f>[1]Лист1!B24</f>
        <v>шт.</v>
      </c>
      <c r="C22" s="25">
        <v>0</v>
      </c>
      <c r="D22" s="25">
        <f>[1]Лист1!H24</f>
        <v>4</v>
      </c>
      <c r="E22" s="25">
        <v>0</v>
      </c>
      <c r="F22" s="25">
        <f>[1]Лист1!J24</f>
        <v>4</v>
      </c>
      <c r="G22" s="26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1">
        <v>0</v>
      </c>
      <c r="P22" s="21">
        <v>0</v>
      </c>
      <c r="Q22" s="21">
        <v>0</v>
      </c>
      <c r="R22" s="21">
        <v>0</v>
      </c>
      <c r="S22" s="30">
        <v>0</v>
      </c>
      <c r="T22" s="30">
        <v>0</v>
      </c>
      <c r="U22" s="30">
        <v>0</v>
      </c>
      <c r="V22" s="30">
        <v>0</v>
      </c>
      <c r="W22" s="30">
        <v>0</v>
      </c>
      <c r="X22" s="31">
        <v>0</v>
      </c>
    </row>
    <row r="23" spans="1:25" ht="119.25" customHeight="1" thickBot="1" x14ac:dyDescent="0.3">
      <c r="A23" s="6" t="str">
        <f>[1]Лист1!A25</f>
        <v>1.5. Количество информационных сообщений по вопросам действующего законодательства, программ, возможностей для развития предпринимательства и т.д. направленных субъектам малого предпринимательства Тоншаевского района, в том числе компаниям-резидентам</v>
      </c>
      <c r="B23" s="18" t="str">
        <f>[1]Лист1!B25</f>
        <v>шт.</v>
      </c>
      <c r="C23" s="25">
        <v>0</v>
      </c>
      <c r="D23" s="25">
        <f>[1]Лист1!H25</f>
        <v>12</v>
      </c>
      <c r="E23" s="25">
        <v>0</v>
      </c>
      <c r="F23" s="25">
        <f>[1]Лист1!J25</f>
        <v>12</v>
      </c>
      <c r="G23" s="26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1">
        <v>0</v>
      </c>
      <c r="P23" s="21">
        <v>0</v>
      </c>
      <c r="Q23" s="21">
        <v>0</v>
      </c>
      <c r="R23" s="21">
        <v>0</v>
      </c>
      <c r="S23" s="30">
        <v>0</v>
      </c>
      <c r="T23" s="30">
        <v>0</v>
      </c>
      <c r="U23" s="30">
        <v>0</v>
      </c>
      <c r="V23" s="30">
        <v>0</v>
      </c>
      <c r="W23" s="30">
        <v>0</v>
      </c>
      <c r="X23" s="31">
        <v>0</v>
      </c>
    </row>
    <row r="24" spans="1:25" ht="67.5" customHeight="1" thickBot="1" x14ac:dyDescent="0.3">
      <c r="A24" s="3" t="str">
        <f>[1]Лист1!A26</f>
        <v>2.Создание благоприятной среды для развития субъектов малого предпринимательства в сфере производства-резидентов  МУ «ТБИ»</v>
      </c>
      <c r="B24" s="18">
        <v>0</v>
      </c>
      <c r="C24" s="25">
        <v>1543.9</v>
      </c>
      <c r="D24" s="25">
        <v>0</v>
      </c>
      <c r="E24" s="25">
        <v>1328.3</v>
      </c>
      <c r="F24" s="25">
        <v>0</v>
      </c>
      <c r="G24" s="26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1">
        <v>0</v>
      </c>
      <c r="P24" s="21">
        <v>0</v>
      </c>
      <c r="Q24" s="21">
        <v>0</v>
      </c>
      <c r="R24" s="21">
        <v>0</v>
      </c>
      <c r="S24" s="30">
        <v>0</v>
      </c>
      <c r="T24" s="30">
        <v>0</v>
      </c>
      <c r="U24" s="30">
        <v>0</v>
      </c>
      <c r="V24" s="30">
        <v>0</v>
      </c>
      <c r="W24" s="30">
        <v>0</v>
      </c>
      <c r="X24" s="31">
        <v>0</v>
      </c>
    </row>
    <row r="25" spans="1:25" ht="54.75" customHeight="1" thickBot="1" x14ac:dyDescent="0.3">
      <c r="A25" s="7" t="str">
        <f>[1]Лист1!A27</f>
        <v xml:space="preserve">2.1.  Количество сформированных плановых и внеплановых рекомендаций компаниям-резидентам     </v>
      </c>
      <c r="B25" s="18" t="str">
        <f>[1]Лист1!B27</f>
        <v>шт.</v>
      </c>
      <c r="C25" s="25">
        <v>0</v>
      </c>
      <c r="D25" s="25">
        <f>[1]Лист1!H27</f>
        <v>12</v>
      </c>
      <c r="E25" s="25">
        <v>0</v>
      </c>
      <c r="F25" s="25">
        <f>[1]Лист1!J27</f>
        <v>12</v>
      </c>
      <c r="G25" s="26">
        <v>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1">
        <v>0</v>
      </c>
      <c r="P25" s="21">
        <v>0</v>
      </c>
      <c r="Q25" s="21">
        <v>0</v>
      </c>
      <c r="R25" s="21">
        <v>0</v>
      </c>
      <c r="S25" s="30">
        <v>0</v>
      </c>
      <c r="T25" s="30">
        <v>0</v>
      </c>
      <c r="U25" s="30">
        <v>0</v>
      </c>
      <c r="V25" s="30">
        <v>0</v>
      </c>
      <c r="W25" s="30">
        <v>0</v>
      </c>
      <c r="X25" s="31">
        <v>0</v>
      </c>
    </row>
    <row r="26" spans="1:25" ht="61.5" customHeight="1" thickBot="1" x14ac:dyDescent="0.3">
      <c r="A26" s="1" t="str">
        <f>[1]Лист1!A28</f>
        <v xml:space="preserve">2.2.Количество обеспеченных рабочих мест для компаний-резидентов МУ "ТБИ"   </v>
      </c>
      <c r="B26" s="18" t="str">
        <f>[1]Лист1!B28</f>
        <v xml:space="preserve">мест </v>
      </c>
      <c r="C26" s="25">
        <v>0</v>
      </c>
      <c r="D26" s="25">
        <f>[1]Лист1!H28</f>
        <v>40</v>
      </c>
      <c r="E26" s="25">
        <v>0</v>
      </c>
      <c r="F26" s="25">
        <f>[1]Лист1!J28</f>
        <v>40</v>
      </c>
      <c r="G26" s="26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1">
        <v>0</v>
      </c>
      <c r="P26" s="21">
        <v>0</v>
      </c>
      <c r="Q26" s="21">
        <v>0</v>
      </c>
      <c r="R26" s="21">
        <v>0</v>
      </c>
      <c r="S26" s="30">
        <v>0</v>
      </c>
      <c r="T26" s="30">
        <v>0</v>
      </c>
      <c r="U26" s="30">
        <v>0</v>
      </c>
      <c r="V26" s="30">
        <v>0</v>
      </c>
      <c r="W26" s="30">
        <v>0</v>
      </c>
      <c r="X26" s="31">
        <v>0</v>
      </c>
    </row>
    <row r="27" spans="1:25" ht="91.5" customHeight="1" thickBot="1" x14ac:dyDescent="0.3">
      <c r="A27" s="1" t="str">
        <f>[1]Лист1!A29</f>
        <v>2.3.Количество мероприятий для компаний- резидентов организованных МУ "ТБИ" (совещания,семинары,круглые столы,тематические конференции и т.д.)</v>
      </c>
      <c r="B27" s="18" t="str">
        <f>[1]Лист1!B29</f>
        <v xml:space="preserve">шт. </v>
      </c>
      <c r="C27" s="25">
        <v>0</v>
      </c>
      <c r="D27" s="25">
        <f>[1]Лист1!H29</f>
        <v>12</v>
      </c>
      <c r="E27" s="25">
        <v>0</v>
      </c>
      <c r="F27" s="25">
        <f>[1]Лист1!J29</f>
        <v>12</v>
      </c>
      <c r="G27" s="26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1">
        <v>0</v>
      </c>
      <c r="P27" s="21">
        <v>0</v>
      </c>
      <c r="Q27" s="21">
        <v>0</v>
      </c>
      <c r="R27" s="21">
        <v>0</v>
      </c>
      <c r="S27" s="30">
        <v>0</v>
      </c>
      <c r="T27" s="30">
        <v>0</v>
      </c>
      <c r="U27" s="30">
        <v>0</v>
      </c>
      <c r="V27" s="30">
        <v>0</v>
      </c>
      <c r="W27" s="30">
        <v>0</v>
      </c>
      <c r="X27" s="31">
        <v>0</v>
      </c>
    </row>
    <row r="28" spans="1:25" ht="103.5" customHeight="1" thickBot="1" x14ac:dyDescent="0.3">
      <c r="A28" s="1" t="str">
        <f>[1]Лист1!A30</f>
        <v xml:space="preserve">2.4.Количество презентаций компаний-резидентов, организованных МУ "ТБИ" с целью содействия продвижению, поиска персонала, финансирования и т.д. </v>
      </c>
      <c r="B28" s="18" t="str">
        <f>[1]Лист1!B30</f>
        <v xml:space="preserve">шт. </v>
      </c>
      <c r="C28" s="25">
        <v>0</v>
      </c>
      <c r="D28" s="25">
        <f>[1]Лист1!H30</f>
        <v>2</v>
      </c>
      <c r="E28" s="25">
        <v>0</v>
      </c>
      <c r="F28" s="25">
        <f>[1]Лист1!J30</f>
        <v>2</v>
      </c>
      <c r="G28" s="26">
        <v>0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1">
        <v>0</v>
      </c>
      <c r="P28" s="21">
        <v>0</v>
      </c>
      <c r="Q28" s="21"/>
      <c r="R28" s="21">
        <v>0</v>
      </c>
      <c r="S28" s="30">
        <v>0</v>
      </c>
      <c r="T28" s="30">
        <v>0</v>
      </c>
      <c r="U28" s="30">
        <v>0</v>
      </c>
      <c r="V28" s="30">
        <v>0</v>
      </c>
      <c r="W28" s="30">
        <v>0</v>
      </c>
      <c r="X28" s="31">
        <v>0</v>
      </c>
    </row>
    <row r="29" spans="1:25" ht="72.75" customHeight="1" thickBot="1" x14ac:dyDescent="0.3">
      <c r="A29" s="7" t="str">
        <f>[1]Лист1!A31</f>
        <v>2.5.Количество выставочных экспозиций компаний-резидентов, подготовленных с помощью МУ "ТБИ"</v>
      </c>
      <c r="B29" s="18" t="str">
        <f>[1]Лист1!B31</f>
        <v>шт.</v>
      </c>
      <c r="C29" s="25">
        <v>0</v>
      </c>
      <c r="D29" s="25">
        <f>[1]Лист1!H31</f>
        <v>2</v>
      </c>
      <c r="E29" s="25">
        <v>0</v>
      </c>
      <c r="F29" s="25">
        <f>[1]Лист1!J31</f>
        <v>2</v>
      </c>
      <c r="G29" s="26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1">
        <v>0</v>
      </c>
      <c r="P29" s="21">
        <v>0</v>
      </c>
      <c r="Q29" s="21">
        <v>0</v>
      </c>
      <c r="R29" s="21">
        <v>0</v>
      </c>
      <c r="S29" s="30">
        <v>0</v>
      </c>
      <c r="T29" s="30">
        <v>0</v>
      </c>
      <c r="U29" s="30">
        <v>0</v>
      </c>
      <c r="V29" s="30">
        <v>0</v>
      </c>
      <c r="W29" s="30">
        <v>0</v>
      </c>
      <c r="X29" s="31">
        <v>0</v>
      </c>
    </row>
    <row r="30" spans="1:25" ht="81" customHeight="1" thickBot="1" x14ac:dyDescent="0.3">
      <c r="A30" s="7" t="str">
        <f>[1]Лист1!A32</f>
        <v>2.6.Организация техобслуживания помещений, эксплуатируемых компаниями-резидентами</v>
      </c>
      <c r="B30" s="18" t="str">
        <f>[1]Лист1!B32</f>
        <v>шт.</v>
      </c>
      <c r="C30" s="25">
        <v>0</v>
      </c>
      <c r="D30" s="25">
        <f>[1]Лист1!H32</f>
        <v>600</v>
      </c>
      <c r="E30" s="25">
        <v>0</v>
      </c>
      <c r="F30" s="25">
        <f>[1]Лист1!J32</f>
        <v>600</v>
      </c>
      <c r="G30" s="26">
        <v>0</v>
      </c>
      <c r="H30" s="25">
        <v>0</v>
      </c>
      <c r="I30" s="25">
        <v>0</v>
      </c>
      <c r="J30" s="25">
        <v>0</v>
      </c>
      <c r="K30" s="25">
        <v>0</v>
      </c>
      <c r="L30" s="25">
        <v>0</v>
      </c>
      <c r="M30" s="25">
        <v>0</v>
      </c>
      <c r="N30" s="25">
        <v>0</v>
      </c>
      <c r="O30" s="21">
        <v>0</v>
      </c>
      <c r="P30" s="21">
        <v>0</v>
      </c>
      <c r="Q30" s="21">
        <v>0</v>
      </c>
      <c r="R30" s="21">
        <v>0</v>
      </c>
      <c r="S30" s="30">
        <v>0</v>
      </c>
      <c r="T30" s="30">
        <v>0</v>
      </c>
      <c r="U30" s="30">
        <v>0</v>
      </c>
      <c r="V30" s="30">
        <v>0</v>
      </c>
      <c r="W30" s="30">
        <v>0</v>
      </c>
      <c r="X30" s="31">
        <v>0</v>
      </c>
    </row>
    <row r="31" spans="1:25" ht="44.25" customHeight="1" thickBot="1" x14ac:dyDescent="0.3">
      <c r="A31" s="7" t="str">
        <f>[1]Лист1!A33</f>
        <v>2.7. Площади помещений МУ «ТБИ» сдаваемая в аренду компаниями-резидентами</v>
      </c>
      <c r="B31" s="18" t="str">
        <f>[1]Лист1!B33</f>
        <v>кв. метр</v>
      </c>
      <c r="C31" s="25">
        <v>0</v>
      </c>
      <c r="D31" s="25">
        <f>[1]Лист1!H33</f>
        <v>600</v>
      </c>
      <c r="E31" s="25">
        <v>0</v>
      </c>
      <c r="F31" s="25">
        <f>[1]Лист1!J33</f>
        <v>600</v>
      </c>
      <c r="G31" s="26">
        <v>0</v>
      </c>
      <c r="H31" s="25">
        <v>0</v>
      </c>
      <c r="I31" s="25">
        <v>0</v>
      </c>
      <c r="J31" s="25">
        <v>0</v>
      </c>
      <c r="K31" s="25">
        <v>0</v>
      </c>
      <c r="L31" s="25">
        <v>0</v>
      </c>
      <c r="M31" s="25">
        <v>0</v>
      </c>
      <c r="N31" s="25">
        <v>0</v>
      </c>
      <c r="O31" s="21">
        <v>0</v>
      </c>
      <c r="P31" s="21">
        <v>0</v>
      </c>
      <c r="Q31" s="21">
        <v>0</v>
      </c>
      <c r="R31" s="21">
        <v>0</v>
      </c>
      <c r="S31" s="30">
        <v>0</v>
      </c>
      <c r="T31" s="30">
        <v>0</v>
      </c>
      <c r="U31" s="30">
        <v>0</v>
      </c>
      <c r="V31" s="30">
        <v>0</v>
      </c>
      <c r="W31" s="30">
        <v>0</v>
      </c>
      <c r="X31" s="31">
        <v>0</v>
      </c>
      <c r="Y31" s="17"/>
    </row>
    <row r="32" spans="1:25" ht="68.25" customHeight="1" thickBot="1" x14ac:dyDescent="0.3">
      <c r="A32" s="1" t="str">
        <f>[1]Лист1!A34</f>
        <v>3.Создание благоприятной среды развития  малого предпринимательства в Тоншаевском районе Нижегородской области</v>
      </c>
      <c r="B32" s="18" t="e">
        <f>[1]Лист1!B34</f>
        <v>#REF!</v>
      </c>
      <c r="C32" s="25">
        <v>1543.9</v>
      </c>
      <c r="D32" s="25">
        <v>0</v>
      </c>
      <c r="E32" s="25">
        <v>1328.3</v>
      </c>
      <c r="F32" s="25">
        <v>0</v>
      </c>
      <c r="G32" s="26">
        <v>0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0</v>
      </c>
      <c r="N32" s="25">
        <v>0</v>
      </c>
      <c r="O32" s="21">
        <v>0</v>
      </c>
      <c r="P32" s="21">
        <v>0</v>
      </c>
      <c r="Q32" s="21">
        <v>0</v>
      </c>
      <c r="R32" s="21">
        <v>0</v>
      </c>
      <c r="S32" s="30">
        <v>0</v>
      </c>
      <c r="T32" s="30">
        <v>0</v>
      </c>
      <c r="U32" s="30">
        <v>0</v>
      </c>
      <c r="V32" s="30">
        <v>0</v>
      </c>
      <c r="W32" s="30">
        <v>0</v>
      </c>
      <c r="X32" s="31">
        <v>0</v>
      </c>
    </row>
    <row r="33" spans="1:24" ht="41.25" customHeight="1" thickBot="1" x14ac:dyDescent="0.3">
      <c r="A33" s="7" t="str">
        <f>[1]Лист1!A35</f>
        <v>3.1.Количество совещаний организаций инфраструктуры</v>
      </c>
      <c r="B33" s="18" t="str">
        <f>[1]Лист1!B35</f>
        <v>единиц</v>
      </c>
      <c r="C33" s="25">
        <v>0</v>
      </c>
      <c r="D33" s="25">
        <f>[1]Лист1!H35</f>
        <v>12</v>
      </c>
      <c r="E33" s="25">
        <v>0</v>
      </c>
      <c r="F33" s="25">
        <f>[1]Лист1!J35</f>
        <v>12</v>
      </c>
      <c r="G33" s="26">
        <v>0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1">
        <v>0</v>
      </c>
      <c r="P33" s="21">
        <v>0</v>
      </c>
      <c r="Q33" s="21">
        <v>0</v>
      </c>
      <c r="R33" s="21">
        <v>0</v>
      </c>
      <c r="S33" s="30">
        <v>0</v>
      </c>
      <c r="T33" s="30">
        <v>0</v>
      </c>
      <c r="U33" s="30">
        <v>0</v>
      </c>
      <c r="V33" s="30">
        <v>0</v>
      </c>
      <c r="W33" s="30">
        <v>0</v>
      </c>
      <c r="X33" s="31">
        <v>0</v>
      </c>
    </row>
    <row r="34" spans="1:24" ht="77.25" customHeight="1" thickBot="1" x14ac:dyDescent="0.3">
      <c r="A34" s="7" t="str">
        <f>[1]Лист1!A36</f>
        <v>3.2. Количество заседаний органов управления организаций инфраструктуры с участием представителей бизнес-инкубатора</v>
      </c>
      <c r="B34" s="18" t="str">
        <f>[1]Лист1!B36</f>
        <v>единиц</v>
      </c>
      <c r="C34" s="25">
        <v>0</v>
      </c>
      <c r="D34" s="25">
        <f>[1]Лист1!H36</f>
        <v>4</v>
      </c>
      <c r="E34" s="25">
        <v>0</v>
      </c>
      <c r="F34" s="25">
        <f>[1]Лист1!J36</f>
        <v>4</v>
      </c>
      <c r="G34" s="26">
        <v>0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1">
        <v>0</v>
      </c>
      <c r="P34" s="21">
        <v>0</v>
      </c>
      <c r="Q34" s="21">
        <v>0</v>
      </c>
      <c r="R34" s="21">
        <v>0</v>
      </c>
      <c r="S34" s="30">
        <v>0</v>
      </c>
      <c r="T34" s="30">
        <v>0</v>
      </c>
      <c r="U34" s="30">
        <v>0</v>
      </c>
      <c r="V34" s="30">
        <v>0</v>
      </c>
      <c r="W34" s="30">
        <v>0</v>
      </c>
      <c r="X34" s="31">
        <v>0</v>
      </c>
    </row>
    <row r="35" spans="1:24" ht="135" customHeight="1" thickBot="1" x14ac:dyDescent="0.3">
      <c r="A35" s="1" t="str">
        <f>[1]Лист1!A37</f>
        <v>3.3.Количество информационных сообщений по вопросам действующего законодательства, программ, возможностей для развития предпринимательства и т.д. направленных в организации инфраструктуры</v>
      </c>
      <c r="B35" s="18" t="str">
        <f>[1]Лист1!B37</f>
        <v>единиц</v>
      </c>
      <c r="C35" s="25">
        <v>0</v>
      </c>
      <c r="D35" s="25">
        <f>[1]Лист1!H37</f>
        <v>12</v>
      </c>
      <c r="E35" s="25">
        <v>0</v>
      </c>
      <c r="F35" s="25">
        <f>[1]Лист1!J37</f>
        <v>12</v>
      </c>
      <c r="G35" s="26">
        <v>0</v>
      </c>
      <c r="H35" s="25">
        <v>0</v>
      </c>
      <c r="I35" s="25">
        <v>0</v>
      </c>
      <c r="J35" s="25">
        <v>0</v>
      </c>
      <c r="K35" s="25">
        <v>0</v>
      </c>
      <c r="L35" s="25">
        <v>0</v>
      </c>
      <c r="M35" s="25">
        <v>0</v>
      </c>
      <c r="N35" s="25">
        <v>0</v>
      </c>
      <c r="O35" s="21">
        <v>0</v>
      </c>
      <c r="P35" s="21">
        <v>0</v>
      </c>
      <c r="Q35" s="21">
        <v>0</v>
      </c>
      <c r="R35" s="21">
        <v>0</v>
      </c>
      <c r="S35" s="30">
        <v>0</v>
      </c>
      <c r="T35" s="30">
        <v>0</v>
      </c>
      <c r="U35" s="30">
        <v>0</v>
      </c>
      <c r="V35" s="30">
        <v>0</v>
      </c>
      <c r="W35" s="30">
        <v>0</v>
      </c>
      <c r="X35" s="31">
        <v>0</v>
      </c>
    </row>
    <row r="36" spans="1:24" ht="84.75" customHeight="1" thickBot="1" x14ac:dyDescent="0.3">
      <c r="A36" s="1" t="str">
        <f>[1]Лист1!A38</f>
        <v>3.4.Количество консультаций оказанных организациям инфраструктуры, сотрудникам администраций муниципальных районов.</v>
      </c>
      <c r="B36" s="18" t="str">
        <f>[1]Лист1!B38</f>
        <v>единиц</v>
      </c>
      <c r="C36" s="25">
        <v>0</v>
      </c>
      <c r="D36" s="25">
        <f>[1]Лист1!H38</f>
        <v>48</v>
      </c>
      <c r="E36" s="25">
        <v>0</v>
      </c>
      <c r="F36" s="25">
        <f>[1]Лист1!J38</f>
        <v>48</v>
      </c>
      <c r="G36" s="26">
        <v>0</v>
      </c>
      <c r="H36" s="25">
        <v>0</v>
      </c>
      <c r="I36" s="25">
        <v>0</v>
      </c>
      <c r="J36" s="25">
        <v>0</v>
      </c>
      <c r="K36" s="25">
        <v>0</v>
      </c>
      <c r="L36" s="25">
        <v>0</v>
      </c>
      <c r="M36" s="25">
        <v>0</v>
      </c>
      <c r="N36" s="25">
        <v>0</v>
      </c>
      <c r="O36" s="21">
        <v>0</v>
      </c>
      <c r="P36" s="21">
        <v>0</v>
      </c>
      <c r="Q36" s="21">
        <v>0</v>
      </c>
      <c r="R36" s="21">
        <v>0</v>
      </c>
      <c r="S36" s="30">
        <v>0</v>
      </c>
      <c r="T36" s="30">
        <v>0</v>
      </c>
      <c r="U36" s="30">
        <v>0</v>
      </c>
      <c r="V36" s="30">
        <v>0</v>
      </c>
      <c r="W36" s="30">
        <v>0</v>
      </c>
      <c r="X36" s="31">
        <v>0</v>
      </c>
    </row>
    <row r="37" spans="1:24" ht="117" customHeight="1" thickBot="1" x14ac:dyDescent="0.3">
      <c r="A37" s="1" t="str">
        <f>[1]Лист1!A39</f>
        <v>3.5.Количество публикаций в СМИ и сети Интернет о деятельности бизнес-инкубатора, компаний-резидентов, реализуемых программах и мероприятиях, возможностях для развития бизнеса и т.п.</v>
      </c>
      <c r="B37" s="18" t="str">
        <f>[1]Лист1!B39</f>
        <v>единиц</v>
      </c>
      <c r="C37" s="25">
        <v>0</v>
      </c>
      <c r="D37" s="25">
        <f>[1]Лист1!H39</f>
        <v>4</v>
      </c>
      <c r="E37" s="25">
        <v>0</v>
      </c>
      <c r="F37" s="25">
        <f>[1]Лист1!J39</f>
        <v>4</v>
      </c>
      <c r="G37" s="26">
        <v>0</v>
      </c>
      <c r="H37" s="25">
        <v>0</v>
      </c>
      <c r="I37" s="25">
        <v>0</v>
      </c>
      <c r="J37" s="25">
        <v>0</v>
      </c>
      <c r="K37" s="25">
        <v>0</v>
      </c>
      <c r="L37" s="25">
        <v>0</v>
      </c>
      <c r="M37" s="25">
        <v>0</v>
      </c>
      <c r="N37" s="25">
        <v>0</v>
      </c>
      <c r="O37" s="21">
        <v>0</v>
      </c>
      <c r="P37" s="21">
        <v>0</v>
      </c>
      <c r="Q37" s="21">
        <v>0</v>
      </c>
      <c r="R37" s="21">
        <v>0</v>
      </c>
      <c r="S37" s="30">
        <v>0</v>
      </c>
      <c r="T37" s="30">
        <v>0</v>
      </c>
      <c r="U37" s="30">
        <v>0</v>
      </c>
      <c r="V37" s="30">
        <v>0</v>
      </c>
      <c r="W37" s="30">
        <v>0</v>
      </c>
      <c r="X37" s="31">
        <v>0</v>
      </c>
    </row>
    <row r="38" spans="1:24" ht="46.5" customHeight="1" thickBot="1" x14ac:dyDescent="0.3">
      <c r="A38" s="7" t="str">
        <f>[1]Лист1!A40</f>
        <v>3.6.Количество консультаций оказанных СМП Тоншаевского района.</v>
      </c>
      <c r="B38" s="18" t="str">
        <f>[1]Лист1!B40</f>
        <v>единиц</v>
      </c>
      <c r="C38" s="25">
        <v>0</v>
      </c>
      <c r="D38" s="25">
        <f>[1]Лист1!H40</f>
        <v>72</v>
      </c>
      <c r="E38" s="25">
        <v>0</v>
      </c>
      <c r="F38" s="25">
        <f>[1]Лист1!J40</f>
        <v>72</v>
      </c>
      <c r="G38" s="26">
        <v>0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25">
        <v>0</v>
      </c>
      <c r="O38" s="21">
        <v>0</v>
      </c>
      <c r="P38" s="21">
        <v>0</v>
      </c>
      <c r="Q38" s="21">
        <v>0</v>
      </c>
      <c r="R38" s="21">
        <v>0</v>
      </c>
      <c r="S38" s="30">
        <v>0</v>
      </c>
      <c r="T38" s="30">
        <v>0</v>
      </c>
      <c r="U38" s="30">
        <v>0</v>
      </c>
      <c r="V38" s="30">
        <v>0</v>
      </c>
      <c r="W38" s="30">
        <v>0</v>
      </c>
      <c r="X38" s="31">
        <v>0</v>
      </c>
    </row>
    <row r="39" spans="1:24" ht="74.25" customHeight="1" thickBot="1" x14ac:dyDescent="0.3">
      <c r="A39" s="1" t="str">
        <f>[1]Лист1!A41</f>
        <v>3.7. Количество выездных мероприятий (в т.ч.контрольных посещений) МУ "ТБИ" в организации инфраструктуры.</v>
      </c>
      <c r="B39" s="18" t="str">
        <f>[1]Лист1!B41</f>
        <v>единиц</v>
      </c>
      <c r="C39" s="25">
        <v>0</v>
      </c>
      <c r="D39" s="25">
        <f>[1]Лист1!H41</f>
        <v>4</v>
      </c>
      <c r="E39" s="25">
        <v>0</v>
      </c>
      <c r="F39" s="25">
        <f>[1]Лист1!J41</f>
        <v>4</v>
      </c>
      <c r="G39" s="26">
        <v>0</v>
      </c>
      <c r="H39" s="25">
        <v>0</v>
      </c>
      <c r="I39" s="25">
        <v>0</v>
      </c>
      <c r="J39" s="25">
        <v>0</v>
      </c>
      <c r="K39" s="25">
        <v>0</v>
      </c>
      <c r="L39" s="25">
        <v>0</v>
      </c>
      <c r="M39" s="25">
        <v>0</v>
      </c>
      <c r="N39" s="25">
        <v>0</v>
      </c>
      <c r="O39" s="21">
        <v>0</v>
      </c>
      <c r="P39" s="21">
        <v>0</v>
      </c>
      <c r="Q39" s="21">
        <v>0</v>
      </c>
      <c r="R39" s="21">
        <v>0</v>
      </c>
      <c r="S39" s="30">
        <v>0</v>
      </c>
      <c r="T39" s="30">
        <v>0</v>
      </c>
      <c r="U39" s="30">
        <v>0</v>
      </c>
      <c r="V39" s="30">
        <v>0</v>
      </c>
      <c r="W39" s="30">
        <v>0</v>
      </c>
      <c r="X39" s="31">
        <v>0</v>
      </c>
    </row>
    <row r="40" spans="1:24" ht="79.5" customHeight="1" thickBot="1" x14ac:dyDescent="0.3">
      <c r="A40" s="3" t="str">
        <f>[1]Лист1!A42</f>
        <v xml:space="preserve">4.Предоставление консультационной и информационной поддержки субъектам малого и среднего предпринимательства.
</v>
      </c>
      <c r="B40" s="18">
        <v>0</v>
      </c>
      <c r="C40" s="25">
        <v>0</v>
      </c>
      <c r="D40" s="25">
        <v>0</v>
      </c>
      <c r="E40" s="25">
        <v>0</v>
      </c>
      <c r="F40" s="25">
        <v>0</v>
      </c>
      <c r="G40" s="26">
        <v>1709.6</v>
      </c>
      <c r="H40" s="25">
        <v>0</v>
      </c>
      <c r="I40" s="25">
        <v>1709.6</v>
      </c>
      <c r="J40" s="25">
        <v>0</v>
      </c>
      <c r="K40" s="25">
        <v>1611.1</v>
      </c>
      <c r="L40" s="25">
        <v>0</v>
      </c>
      <c r="M40" s="25">
        <v>1611.1</v>
      </c>
      <c r="N40" s="25">
        <v>0</v>
      </c>
      <c r="O40" s="21">
        <v>1545</v>
      </c>
      <c r="P40" s="21">
        <v>0</v>
      </c>
      <c r="Q40" s="21">
        <v>1650</v>
      </c>
      <c r="R40" s="21">
        <v>0</v>
      </c>
      <c r="S40" s="32">
        <v>1900</v>
      </c>
      <c r="T40" s="32">
        <v>0</v>
      </c>
      <c r="U40" s="32">
        <v>1900</v>
      </c>
      <c r="V40" s="32">
        <v>0</v>
      </c>
      <c r="W40" s="32">
        <v>1900</v>
      </c>
      <c r="X40" s="33">
        <v>0</v>
      </c>
    </row>
    <row r="41" spans="1:24" ht="51" customHeight="1" thickBot="1" x14ac:dyDescent="0.3">
      <c r="A41" s="8" t="str">
        <f>[1]Лист1!A43</f>
        <v>4.1.Количество мероприятий (совещания, семинар, круглые столы, и т.п.) организованных или проводимых с участием МУ «ТБИ</v>
      </c>
      <c r="B41" s="18" t="str">
        <f>[1]Лист1!B43</f>
        <v>единиц</v>
      </c>
      <c r="C41" s="25">
        <v>0</v>
      </c>
      <c r="D41" s="25">
        <v>0</v>
      </c>
      <c r="E41" s="25">
        <v>0</v>
      </c>
      <c r="F41" s="25">
        <v>0</v>
      </c>
      <c r="G41" s="26">
        <v>0</v>
      </c>
      <c r="H41" s="25">
        <f>[1]Лист1!L43</f>
        <v>8</v>
      </c>
      <c r="I41" s="25">
        <v>0</v>
      </c>
      <c r="J41" s="25">
        <f>[1]Лист1!N43</f>
        <v>8</v>
      </c>
      <c r="K41" s="25">
        <v>0</v>
      </c>
      <c r="L41" s="25">
        <v>0</v>
      </c>
      <c r="M41" s="25">
        <v>0</v>
      </c>
      <c r="N41" s="25">
        <v>0</v>
      </c>
      <c r="O41" s="21">
        <v>0</v>
      </c>
      <c r="P41" s="21">
        <v>8</v>
      </c>
      <c r="Q41" s="21">
        <v>0</v>
      </c>
      <c r="R41" s="21">
        <v>8</v>
      </c>
      <c r="S41" s="32">
        <v>0</v>
      </c>
      <c r="T41" s="32">
        <v>8</v>
      </c>
      <c r="U41" s="32">
        <v>0</v>
      </c>
      <c r="V41" s="32">
        <v>8</v>
      </c>
      <c r="W41" s="32">
        <v>0</v>
      </c>
      <c r="X41" s="33">
        <v>8</v>
      </c>
    </row>
    <row r="42" spans="1:24" ht="45" customHeight="1" thickBot="1" x14ac:dyDescent="0.3">
      <c r="A42" s="5" t="str">
        <f>[1]Лист1!A44</f>
        <v>4.2.Количество субъектов МСП, воспользовавшихся услугами МУ «ТБИ»</v>
      </c>
      <c r="B42" s="18" t="str">
        <f>[1]Лист1!B44</f>
        <v>единиц</v>
      </c>
      <c r="C42" s="25">
        <v>0</v>
      </c>
      <c r="D42" s="25">
        <v>0</v>
      </c>
      <c r="E42" s="25">
        <v>0</v>
      </c>
      <c r="F42" s="25">
        <v>0</v>
      </c>
      <c r="G42" s="26">
        <v>0</v>
      </c>
      <c r="H42" s="25">
        <f>[1]Лист1!L44</f>
        <v>28</v>
      </c>
      <c r="I42" s="25">
        <v>0</v>
      </c>
      <c r="J42" s="25">
        <f>[1]Лист1!N44</f>
        <v>28</v>
      </c>
      <c r="K42" s="25">
        <v>0</v>
      </c>
      <c r="L42" s="25">
        <v>0</v>
      </c>
      <c r="M42" s="25">
        <v>0</v>
      </c>
      <c r="N42" s="25">
        <v>0</v>
      </c>
      <c r="O42" s="21">
        <v>0</v>
      </c>
      <c r="P42" s="21">
        <v>31</v>
      </c>
      <c r="Q42" s="21">
        <v>0</v>
      </c>
      <c r="R42" s="21">
        <v>31</v>
      </c>
      <c r="S42" s="32">
        <v>0</v>
      </c>
      <c r="T42" s="32">
        <v>40</v>
      </c>
      <c r="U42" s="32">
        <v>0</v>
      </c>
      <c r="V42" s="32">
        <v>40</v>
      </c>
      <c r="W42" s="32">
        <v>0</v>
      </c>
      <c r="X42" s="33">
        <v>40</v>
      </c>
    </row>
    <row r="43" spans="1:24" ht="60" customHeight="1" thickBot="1" x14ac:dyDescent="0.3">
      <c r="A43" s="6" t="str">
        <f>[1]Лист1!A45</f>
        <v>4.3.Количество услуг, оказанных субъектам МСП в МУ «ТБИ»</v>
      </c>
      <c r="B43" s="18" t="str">
        <f>[1]Лист1!B45</f>
        <v>единиц</v>
      </c>
      <c r="C43" s="25">
        <v>0</v>
      </c>
      <c r="D43" s="25">
        <v>0</v>
      </c>
      <c r="E43" s="25">
        <v>0</v>
      </c>
      <c r="F43" s="25">
        <v>0</v>
      </c>
      <c r="G43" s="26">
        <v>0</v>
      </c>
      <c r="H43" s="25">
        <f>[1]Лист1!L45</f>
        <v>75</v>
      </c>
      <c r="I43" s="25">
        <v>0</v>
      </c>
      <c r="J43" s="25">
        <f>[1]Лист1!N45</f>
        <v>75</v>
      </c>
      <c r="K43" s="25">
        <v>0</v>
      </c>
      <c r="L43" s="25">
        <v>0</v>
      </c>
      <c r="M43" s="25">
        <v>0</v>
      </c>
      <c r="N43" s="25">
        <v>0</v>
      </c>
      <c r="O43" s="21">
        <v>0</v>
      </c>
      <c r="P43" s="21">
        <v>75</v>
      </c>
      <c r="Q43" s="21">
        <v>0</v>
      </c>
      <c r="R43" s="21">
        <v>78</v>
      </c>
      <c r="S43" s="32">
        <v>0</v>
      </c>
      <c r="T43" s="32">
        <v>75</v>
      </c>
      <c r="U43" s="32">
        <v>0</v>
      </c>
      <c r="V43" s="32">
        <v>75</v>
      </c>
      <c r="W43" s="32">
        <v>0</v>
      </c>
      <c r="X43" s="33">
        <v>75</v>
      </c>
    </row>
    <row r="44" spans="1:24" ht="116.25" customHeight="1" thickBot="1" x14ac:dyDescent="0.3">
      <c r="A44" s="6" t="str">
        <f>[1]Лист1!A46</f>
        <v>4.4.Количество информационных сообщений по вопросам действующего законодательства, программ и возможностей для развития предпринимательства и т.д. направленных субъектам малого предпринимательства Тоншаевского района, в том числе компаниям-резидентам</v>
      </c>
      <c r="B44" s="18" t="str">
        <f>[1]Лист1!B46</f>
        <v>единиц</v>
      </c>
      <c r="C44" s="25">
        <v>0</v>
      </c>
      <c r="D44" s="25">
        <v>0</v>
      </c>
      <c r="E44" s="25">
        <v>0</v>
      </c>
      <c r="F44" s="25">
        <v>0</v>
      </c>
      <c r="G44" s="26">
        <v>0</v>
      </c>
      <c r="H44" s="25">
        <f>[1]Лист1!L46</f>
        <v>8</v>
      </c>
      <c r="I44" s="25">
        <v>0</v>
      </c>
      <c r="J44" s="25">
        <f>[1]Лист1!N46</f>
        <v>8</v>
      </c>
      <c r="K44" s="25">
        <v>0</v>
      </c>
      <c r="L44" s="25">
        <v>0</v>
      </c>
      <c r="M44" s="25">
        <v>0</v>
      </c>
      <c r="N44" s="25">
        <v>0</v>
      </c>
      <c r="O44" s="21">
        <v>0</v>
      </c>
      <c r="P44" s="21">
        <v>6</v>
      </c>
      <c r="Q44" s="21">
        <v>0</v>
      </c>
      <c r="R44" s="21">
        <v>6</v>
      </c>
      <c r="S44" s="32">
        <v>0</v>
      </c>
      <c r="T44" s="32">
        <v>6</v>
      </c>
      <c r="U44" s="32">
        <v>0</v>
      </c>
      <c r="V44" s="32">
        <v>6</v>
      </c>
      <c r="W44" s="32">
        <v>0</v>
      </c>
      <c r="X44" s="33">
        <v>6</v>
      </c>
    </row>
    <row r="45" spans="1:24" ht="173.25" customHeight="1" thickBot="1" x14ac:dyDescent="0.3">
      <c r="A45" s="6" t="str">
        <f>[1]Лист1!A47</f>
        <v>4.5.Количество организаций инфраструктуры поддержки малого и среднего предпринимательства, с которым  МУ «ТБИ» заключены договора (соглашения) о сотрудничестве и которым оказывается организационная, материальная и финансовая поддержка по обеспечению их ус</v>
      </c>
      <c r="B45" s="18" t="str">
        <f>[1]Лист1!B47</f>
        <v xml:space="preserve">единиц </v>
      </c>
      <c r="C45" s="25">
        <v>0</v>
      </c>
      <c r="D45" s="25">
        <v>0</v>
      </c>
      <c r="E45" s="25">
        <v>0</v>
      </c>
      <c r="F45" s="25">
        <v>0</v>
      </c>
      <c r="G45" s="26">
        <v>0</v>
      </c>
      <c r="H45" s="25">
        <f>[1]Лист1!L47</f>
        <v>2</v>
      </c>
      <c r="I45" s="25">
        <v>0</v>
      </c>
      <c r="J45" s="25">
        <f>[1]Лист1!N47</f>
        <v>2</v>
      </c>
      <c r="K45" s="25">
        <v>0</v>
      </c>
      <c r="L45" s="25">
        <v>0</v>
      </c>
      <c r="M45" s="25">
        <v>0</v>
      </c>
      <c r="N45" s="25">
        <v>0</v>
      </c>
      <c r="O45" s="21">
        <v>0</v>
      </c>
      <c r="P45" s="21">
        <v>2</v>
      </c>
      <c r="Q45" s="21">
        <v>0</v>
      </c>
      <c r="R45" s="21">
        <v>2</v>
      </c>
      <c r="S45" s="32">
        <v>0</v>
      </c>
      <c r="T45" s="32">
        <v>2</v>
      </c>
      <c r="U45" s="32">
        <v>0</v>
      </c>
      <c r="V45" s="32">
        <v>2</v>
      </c>
      <c r="W45" s="32">
        <v>0</v>
      </c>
      <c r="X45" s="33">
        <v>2</v>
      </c>
    </row>
    <row r="46" spans="1:24" ht="63.75" customHeight="1" thickBot="1" x14ac:dyDescent="0.3">
      <c r="A46" s="3" t="str">
        <f>[1]Лист1!A48</f>
        <v>5.Предоставление муниципального имущества в аренду или безвозмездное пользование (кроме земли)</v>
      </c>
      <c r="B46" s="18">
        <v>0</v>
      </c>
      <c r="C46" s="25">
        <v>0</v>
      </c>
      <c r="D46" s="25">
        <v>0</v>
      </c>
      <c r="E46" s="25">
        <v>0</v>
      </c>
      <c r="F46" s="25">
        <v>0</v>
      </c>
      <c r="G46" s="26">
        <v>1709.7</v>
      </c>
      <c r="H46" s="25">
        <v>0</v>
      </c>
      <c r="I46" s="25">
        <v>1709.7</v>
      </c>
      <c r="J46" s="25">
        <v>0</v>
      </c>
      <c r="K46" s="25">
        <v>1611.1</v>
      </c>
      <c r="L46" s="25">
        <v>0</v>
      </c>
      <c r="M46" s="25">
        <v>1611.1</v>
      </c>
      <c r="N46" s="25">
        <v>0</v>
      </c>
      <c r="O46" s="21">
        <v>1545</v>
      </c>
      <c r="P46" s="21">
        <v>0</v>
      </c>
      <c r="Q46" s="21">
        <v>1650</v>
      </c>
      <c r="R46" s="21">
        <v>0</v>
      </c>
      <c r="S46" s="32">
        <v>1900</v>
      </c>
      <c r="T46" s="32">
        <v>0</v>
      </c>
      <c r="U46" s="32">
        <v>1900</v>
      </c>
      <c r="V46" s="32">
        <v>0</v>
      </c>
      <c r="W46" s="32">
        <v>1900</v>
      </c>
      <c r="X46" s="33">
        <v>0</v>
      </c>
    </row>
    <row r="47" spans="1:24" ht="62.25" customHeight="1" thickBot="1" x14ac:dyDescent="0.3">
      <c r="A47" s="7" t="str">
        <f>[1]Лист1!A49</f>
        <v>5.1. Количество заключенных договоров аренды</v>
      </c>
      <c r="B47" s="18" t="str">
        <f>[1]Лист1!B49</f>
        <v>единиц</v>
      </c>
      <c r="C47" s="25">
        <v>0</v>
      </c>
      <c r="D47" s="25">
        <v>0</v>
      </c>
      <c r="E47" s="25">
        <v>0</v>
      </c>
      <c r="F47" s="25">
        <v>0</v>
      </c>
      <c r="G47" s="26">
        <v>0</v>
      </c>
      <c r="H47" s="25">
        <f>[1]Лист1!L49</f>
        <v>2</v>
      </c>
      <c r="I47" s="25">
        <v>0</v>
      </c>
      <c r="J47" s="25">
        <f>[1]Лист1!N49</f>
        <v>2</v>
      </c>
      <c r="K47" s="25">
        <v>0</v>
      </c>
      <c r="L47" s="25">
        <v>0</v>
      </c>
      <c r="M47" s="25">
        <v>0</v>
      </c>
      <c r="N47" s="25">
        <v>0</v>
      </c>
      <c r="O47" s="21">
        <v>0</v>
      </c>
      <c r="P47" s="21">
        <v>6</v>
      </c>
      <c r="Q47" s="21">
        <v>0</v>
      </c>
      <c r="R47" s="21">
        <v>6</v>
      </c>
      <c r="S47" s="32">
        <v>0</v>
      </c>
      <c r="T47" s="32">
        <v>6</v>
      </c>
      <c r="U47" s="32">
        <v>0</v>
      </c>
      <c r="V47" s="32">
        <v>6</v>
      </c>
      <c r="W47" s="32">
        <v>0</v>
      </c>
      <c r="X47" s="33">
        <v>6</v>
      </c>
    </row>
    <row r="48" spans="1:24" ht="57.75" customHeight="1" thickBot="1" x14ac:dyDescent="0.3">
      <c r="A48" s="7" t="str">
        <f>[1]Лист1!A50</f>
        <v>5.2.Количество сформированных плановых и внеплановых рекомендаций компаниям-резидентам</v>
      </c>
      <c r="B48" s="18" t="str">
        <f>[1]Лист1!B50</f>
        <v>единиц</v>
      </c>
      <c r="C48" s="25">
        <v>0</v>
      </c>
      <c r="D48" s="25">
        <v>0</v>
      </c>
      <c r="E48" s="25">
        <v>0</v>
      </c>
      <c r="F48" s="25">
        <v>0</v>
      </c>
      <c r="G48" s="26">
        <v>0</v>
      </c>
      <c r="H48" s="25">
        <f>[1]Лист1!L50</f>
        <v>8</v>
      </c>
      <c r="I48" s="25">
        <v>0</v>
      </c>
      <c r="J48" s="25">
        <f>[1]Лист1!N50</f>
        <v>8</v>
      </c>
      <c r="K48" s="25">
        <v>0</v>
      </c>
      <c r="L48" s="25">
        <v>0</v>
      </c>
      <c r="M48" s="25">
        <v>0</v>
      </c>
      <c r="N48" s="25">
        <v>0</v>
      </c>
      <c r="O48" s="21">
        <v>0</v>
      </c>
      <c r="P48" s="21">
        <v>6</v>
      </c>
      <c r="Q48" s="21">
        <v>0</v>
      </c>
      <c r="R48" s="21">
        <v>6</v>
      </c>
      <c r="S48" s="32">
        <v>0</v>
      </c>
      <c r="T48" s="32">
        <v>6</v>
      </c>
      <c r="U48" s="32">
        <v>0</v>
      </c>
      <c r="V48" s="32">
        <v>6</v>
      </c>
      <c r="W48" s="32">
        <v>0</v>
      </c>
      <c r="X48" s="33">
        <v>6</v>
      </c>
    </row>
    <row r="49" spans="1:24" ht="51" customHeight="1" thickBot="1" x14ac:dyDescent="0.3">
      <c r="A49" s="1" t="str">
        <f>[1]Лист1!A51</f>
        <v>5.3. Количество субъектов МСП –резидентов, размещенных в МУ «ТБИ»</v>
      </c>
      <c r="B49" s="18" t="str">
        <f>[1]Лист1!B51</f>
        <v>единиц</v>
      </c>
      <c r="C49" s="25">
        <v>0</v>
      </c>
      <c r="D49" s="25">
        <v>0</v>
      </c>
      <c r="E49" s="25">
        <v>0</v>
      </c>
      <c r="F49" s="25">
        <v>0</v>
      </c>
      <c r="G49" s="26">
        <v>0</v>
      </c>
      <c r="H49" s="25">
        <f>[1]Лист1!L51</f>
        <v>5</v>
      </c>
      <c r="I49" s="25">
        <v>0</v>
      </c>
      <c r="J49" s="25">
        <f>[1]Лист1!N51</f>
        <v>5</v>
      </c>
      <c r="K49" s="25">
        <v>0</v>
      </c>
      <c r="L49" s="25">
        <v>0</v>
      </c>
      <c r="M49" s="25">
        <v>0</v>
      </c>
      <c r="N49" s="25">
        <v>0</v>
      </c>
      <c r="O49" s="21">
        <v>0</v>
      </c>
      <c r="P49" s="21">
        <v>6</v>
      </c>
      <c r="Q49" s="21">
        <v>0</v>
      </c>
      <c r="R49" s="21">
        <v>6</v>
      </c>
      <c r="S49" s="32">
        <v>0</v>
      </c>
      <c r="T49" s="32">
        <v>6</v>
      </c>
      <c r="U49" s="32">
        <v>0</v>
      </c>
      <c r="V49" s="32">
        <v>6</v>
      </c>
      <c r="W49" s="32">
        <v>0</v>
      </c>
      <c r="X49" s="33">
        <v>6</v>
      </c>
    </row>
    <row r="50" spans="1:24" ht="67.5" customHeight="1" thickBot="1" x14ac:dyDescent="0.3">
      <c r="A50" s="1" t="str">
        <f>[1]Лист1!A52</f>
        <v>5.4.Организация технического содержания помещений занимаемых (арендуемых) компаниями – резидентами МУ «ТБИ»</v>
      </c>
      <c r="B50" s="18" t="str">
        <f>[1]Лист1!B52</f>
        <v>квадратный метр</v>
      </c>
      <c r="C50" s="25">
        <v>0</v>
      </c>
      <c r="D50" s="25">
        <v>0</v>
      </c>
      <c r="E50" s="25">
        <v>0</v>
      </c>
      <c r="F50" s="25">
        <v>0</v>
      </c>
      <c r="G50" s="26">
        <v>0</v>
      </c>
      <c r="H50" s="25">
        <f>[1]Лист1!L52</f>
        <v>600</v>
      </c>
      <c r="I50" s="25">
        <v>0</v>
      </c>
      <c r="J50" s="25">
        <f>[1]Лист1!N52</f>
        <v>600</v>
      </c>
      <c r="K50" s="25">
        <v>0</v>
      </c>
      <c r="L50" s="25">
        <v>0</v>
      </c>
      <c r="M50" s="25">
        <v>0</v>
      </c>
      <c r="N50" s="25">
        <v>0</v>
      </c>
      <c r="O50" s="21">
        <v>0</v>
      </c>
      <c r="P50" s="21">
        <v>975</v>
      </c>
      <c r="Q50" s="21">
        <v>0</v>
      </c>
      <c r="R50" s="21">
        <v>975</v>
      </c>
      <c r="S50" s="32">
        <v>0</v>
      </c>
      <c r="T50" s="32">
        <v>975</v>
      </c>
      <c r="U50" s="32">
        <v>0</v>
      </c>
      <c r="V50" s="32">
        <v>975</v>
      </c>
      <c r="W50" s="32">
        <v>0</v>
      </c>
      <c r="X50" s="33">
        <v>975</v>
      </c>
    </row>
    <row r="51" spans="1:24" ht="62.25" customHeight="1" thickBot="1" x14ac:dyDescent="0.3">
      <c r="A51" s="7" t="str">
        <f>[1]Лист1!A53</f>
        <v>5.5.Количество заседаний комиссий по отбору проектов –претендентов на размещение в МУ «ТБИ» и другим видам муниципальной  поддержки</v>
      </c>
      <c r="B51" s="18" t="str">
        <f>[1]Лист1!B53</f>
        <v>единиц</v>
      </c>
      <c r="C51" s="25">
        <v>0</v>
      </c>
      <c r="D51" s="25">
        <v>0</v>
      </c>
      <c r="E51" s="25">
        <v>0</v>
      </c>
      <c r="F51" s="25">
        <v>0</v>
      </c>
      <c r="G51" s="26">
        <v>0</v>
      </c>
      <c r="H51" s="25">
        <f>[1]Лист1!L53</f>
        <v>2</v>
      </c>
      <c r="I51" s="25">
        <v>0</v>
      </c>
      <c r="J51" s="25">
        <f>[1]Лист1!N53</f>
        <v>2</v>
      </c>
      <c r="K51" s="25">
        <v>0</v>
      </c>
      <c r="L51" s="25">
        <v>0</v>
      </c>
      <c r="M51" s="25">
        <v>0</v>
      </c>
      <c r="N51" s="25">
        <v>0</v>
      </c>
      <c r="O51" s="21">
        <v>0</v>
      </c>
      <c r="P51" s="21">
        <v>4</v>
      </c>
      <c r="Q51" s="21">
        <v>0</v>
      </c>
      <c r="R51" s="21">
        <v>4</v>
      </c>
      <c r="S51" s="32">
        <v>0</v>
      </c>
      <c r="T51" s="32">
        <v>4</v>
      </c>
      <c r="U51" s="32">
        <v>0</v>
      </c>
      <c r="V51" s="32">
        <v>4</v>
      </c>
      <c r="W51" s="32">
        <v>0</v>
      </c>
      <c r="X51" s="33">
        <v>4</v>
      </c>
    </row>
    <row r="52" spans="1:24" ht="41.25" customHeight="1" thickBot="1" x14ac:dyDescent="0.3">
      <c r="A52" s="7" t="str">
        <f>[1]Лист1!A54</f>
        <v>5.6.Степень заполнения площадей МУ «ТБИ», предназначенных для размещения (аренды) резидентов-субъектов МСП</v>
      </c>
      <c r="B52" s="18" t="str">
        <f>[1]Лист1!B54</f>
        <v xml:space="preserve">процент </v>
      </c>
      <c r="C52" s="25">
        <v>0</v>
      </c>
      <c r="D52" s="25">
        <v>0</v>
      </c>
      <c r="E52" s="25">
        <v>0</v>
      </c>
      <c r="F52" s="25">
        <v>0</v>
      </c>
      <c r="G52" s="26">
        <v>0</v>
      </c>
      <c r="H52" s="25">
        <f>[1]Лист1!L54</f>
        <v>75</v>
      </c>
      <c r="I52" s="25">
        <v>0</v>
      </c>
      <c r="J52" s="25">
        <f>[1]Лист1!N54</f>
        <v>75</v>
      </c>
      <c r="K52" s="25">
        <v>0</v>
      </c>
      <c r="L52" s="25">
        <v>0</v>
      </c>
      <c r="M52" s="25">
        <v>0</v>
      </c>
      <c r="N52" s="25">
        <v>0</v>
      </c>
      <c r="O52" s="21">
        <v>0</v>
      </c>
      <c r="P52" s="21">
        <v>82.5</v>
      </c>
      <c r="Q52" s="21">
        <v>0</v>
      </c>
      <c r="R52" s="21">
        <v>82.5</v>
      </c>
      <c r="S52" s="32">
        <v>0</v>
      </c>
      <c r="T52" s="32">
        <v>82.5</v>
      </c>
      <c r="U52" s="32">
        <v>0</v>
      </c>
      <c r="V52" s="32">
        <v>82.5</v>
      </c>
      <c r="W52" s="32">
        <v>0</v>
      </c>
      <c r="X52" s="33">
        <v>82.5</v>
      </c>
    </row>
    <row r="53" spans="1:24" ht="67.5" customHeight="1" thickBot="1" x14ac:dyDescent="0.3">
      <c r="A53" s="9" t="str">
        <f>[1]Лист1!A55</f>
        <v xml:space="preserve">6.Предоставление консультационной и информационной поддержки субъектам малого и среднего предпринимательства.
</v>
      </c>
      <c r="B53" s="18" t="e">
        <f>[1]Лист1!B55</f>
        <v>#REF!</v>
      </c>
      <c r="C53" s="25">
        <v>0</v>
      </c>
      <c r="D53" s="25">
        <v>0</v>
      </c>
      <c r="E53" s="25">
        <v>0</v>
      </c>
      <c r="F53" s="25">
        <v>0</v>
      </c>
      <c r="G53" s="26">
        <v>1240.7</v>
      </c>
      <c r="H53" s="25">
        <v>0</v>
      </c>
      <c r="I53" s="25">
        <v>1240.7</v>
      </c>
      <c r="J53" s="25">
        <v>0</v>
      </c>
      <c r="K53" s="25">
        <v>1328.3</v>
      </c>
      <c r="L53" s="25">
        <v>0</v>
      </c>
      <c r="M53" s="25">
        <v>0</v>
      </c>
      <c r="N53" s="25">
        <v>1328.3</v>
      </c>
      <c r="O53" s="21">
        <v>1544.5</v>
      </c>
      <c r="P53" s="21">
        <v>0</v>
      </c>
      <c r="Q53" s="21">
        <v>1647.5</v>
      </c>
      <c r="R53" s="21">
        <v>0</v>
      </c>
      <c r="S53" s="32">
        <v>1895.8</v>
      </c>
      <c r="T53" s="32">
        <v>0</v>
      </c>
      <c r="U53" s="32">
        <v>1895.8</v>
      </c>
      <c r="V53" s="32">
        <v>0</v>
      </c>
      <c r="W53" s="32">
        <v>1895.8</v>
      </c>
      <c r="X53" s="33">
        <v>0</v>
      </c>
    </row>
    <row r="54" spans="1:24" s="11" customFormat="1" ht="116.25" customHeight="1" thickBot="1" x14ac:dyDescent="0.3">
      <c r="A54" s="2" t="str">
        <f>[1]Лист1!A56</f>
        <v>6.1.Осуществление комплекса мероприятий по управлению проектами (проведение отбора проектов   планирование, организация выполнения работ по проекту   обеспечение контроля выполнения работ по проекту)</v>
      </c>
      <c r="B54" s="20" t="str">
        <f>[1]Лист1!B56</f>
        <v>единиц</v>
      </c>
      <c r="C54" s="27">
        <v>0</v>
      </c>
      <c r="D54" s="27">
        <v>0</v>
      </c>
      <c r="E54" s="27">
        <v>0</v>
      </c>
      <c r="F54" s="27">
        <v>0</v>
      </c>
      <c r="G54" s="28">
        <v>0</v>
      </c>
      <c r="H54" s="27">
        <v>0</v>
      </c>
      <c r="I54" s="27">
        <v>0</v>
      </c>
      <c r="J54" s="27">
        <v>0</v>
      </c>
      <c r="K54" s="27">
        <v>0</v>
      </c>
      <c r="L54" s="27">
        <f>[1]Лист1!P56</f>
        <v>6</v>
      </c>
      <c r="M54" s="27">
        <v>0</v>
      </c>
      <c r="N54" s="27">
        <f>[1]Лист1!R56</f>
        <v>6</v>
      </c>
      <c r="O54" s="24">
        <v>0</v>
      </c>
      <c r="P54" s="24">
        <v>6</v>
      </c>
      <c r="Q54" s="24">
        <v>0</v>
      </c>
      <c r="R54" s="24">
        <v>6</v>
      </c>
      <c r="S54" s="32">
        <v>0</v>
      </c>
      <c r="T54" s="32">
        <v>6</v>
      </c>
      <c r="U54" s="32">
        <v>0</v>
      </c>
      <c r="V54" s="32">
        <v>6</v>
      </c>
      <c r="W54" s="32">
        <v>0</v>
      </c>
      <c r="X54" s="32">
        <v>6</v>
      </c>
    </row>
    <row r="55" spans="1:24" s="11" customFormat="1" ht="45.75" customHeight="1" thickBot="1" x14ac:dyDescent="0.3">
      <c r="A55" s="10" t="str">
        <f>[1]Лист1!A57</f>
        <v xml:space="preserve">6.2.Консультирование </v>
      </c>
      <c r="B55" s="20" t="str">
        <f>[1]Лист1!B57</f>
        <v>единиц</v>
      </c>
      <c r="C55" s="27">
        <v>0</v>
      </c>
      <c r="D55" s="27">
        <v>0</v>
      </c>
      <c r="E55" s="27">
        <v>0</v>
      </c>
      <c r="F55" s="27">
        <v>0</v>
      </c>
      <c r="G55" s="28">
        <v>0</v>
      </c>
      <c r="H55" s="27">
        <v>0</v>
      </c>
      <c r="I55" s="27">
        <v>0</v>
      </c>
      <c r="J55" s="27">
        <v>0</v>
      </c>
      <c r="K55" s="27">
        <v>0</v>
      </c>
      <c r="L55" s="27">
        <f>[1]Лист1!P57</f>
        <v>75</v>
      </c>
      <c r="M55" s="27">
        <v>0</v>
      </c>
      <c r="N55" s="27">
        <f>[1]Лист1!R57</f>
        <v>75</v>
      </c>
      <c r="O55" s="24">
        <v>0</v>
      </c>
      <c r="P55" s="24">
        <v>75</v>
      </c>
      <c r="Q55" s="24">
        <v>0</v>
      </c>
      <c r="R55" s="24">
        <v>78</v>
      </c>
      <c r="S55" s="32">
        <v>0</v>
      </c>
      <c r="T55" s="32">
        <v>75</v>
      </c>
      <c r="U55" s="32">
        <v>0</v>
      </c>
      <c r="V55" s="32">
        <v>75</v>
      </c>
      <c r="W55" s="32">
        <v>0</v>
      </c>
      <c r="X55" s="32">
        <v>75</v>
      </c>
    </row>
    <row r="56" spans="1:24" ht="15" customHeight="1" x14ac:dyDescent="0.25">
      <c r="A56" s="167" t="s">
        <v>16</v>
      </c>
      <c r="B56" s="167"/>
      <c r="C56" s="167"/>
      <c r="D56" s="167"/>
      <c r="E56" s="167"/>
      <c r="F56" s="167"/>
      <c r="G56" s="167"/>
      <c r="H56" s="167"/>
      <c r="I56" s="167"/>
      <c r="J56" s="167"/>
      <c r="K56" s="167"/>
      <c r="L56" s="167"/>
      <c r="M56" s="167"/>
      <c r="N56" s="167"/>
      <c r="O56" s="167"/>
      <c r="P56" s="167"/>
      <c r="Q56" s="167"/>
      <c r="R56" s="167"/>
      <c r="S56" s="167"/>
      <c r="T56" s="167"/>
      <c r="U56" s="167"/>
      <c r="V56" s="167"/>
      <c r="W56" s="167"/>
      <c r="X56" s="167"/>
    </row>
    <row r="57" spans="1:24" ht="15" customHeight="1" x14ac:dyDescent="0.25">
      <c r="A57" s="167"/>
      <c r="B57" s="167"/>
      <c r="C57" s="167"/>
      <c r="D57" s="167"/>
      <c r="E57" s="167"/>
      <c r="F57" s="167"/>
      <c r="G57" s="167"/>
      <c r="H57" s="167"/>
      <c r="I57" s="167"/>
      <c r="J57" s="167"/>
      <c r="K57" s="167"/>
      <c r="L57" s="167"/>
      <c r="M57" s="167"/>
      <c r="N57" s="167"/>
      <c r="O57" s="167"/>
      <c r="P57" s="167"/>
      <c r="Q57" s="167"/>
      <c r="R57" s="167"/>
      <c r="S57" s="167"/>
      <c r="T57" s="167"/>
      <c r="U57" s="167"/>
      <c r="V57" s="167"/>
      <c r="W57" s="167"/>
      <c r="X57" s="167"/>
    </row>
    <row r="58" spans="1:24" ht="15.75" customHeight="1" thickBot="1" x14ac:dyDescent="0.3">
      <c r="A58" s="168"/>
      <c r="B58" s="168"/>
      <c r="C58" s="168"/>
      <c r="D58" s="168"/>
      <c r="E58" s="168"/>
      <c r="F58" s="168"/>
      <c r="G58" s="168"/>
      <c r="H58" s="168"/>
      <c r="I58" s="168"/>
      <c r="J58" s="168"/>
      <c r="K58" s="168"/>
      <c r="L58" s="168"/>
      <c r="M58" s="168"/>
      <c r="N58" s="168"/>
      <c r="O58" s="168"/>
      <c r="P58" s="168"/>
      <c r="Q58" s="168"/>
      <c r="R58" s="168"/>
      <c r="S58" s="168"/>
      <c r="T58" s="168"/>
      <c r="U58" s="168"/>
      <c r="V58" s="168"/>
      <c r="W58" s="168"/>
      <c r="X58" s="168"/>
    </row>
    <row r="59" spans="1:24" ht="15" customHeight="1" x14ac:dyDescent="0.25">
      <c r="A59" s="169" t="s">
        <v>2</v>
      </c>
      <c r="B59" s="34" t="s">
        <v>17</v>
      </c>
      <c r="C59" s="139" t="s">
        <v>18</v>
      </c>
      <c r="D59" s="172"/>
      <c r="E59" s="172"/>
      <c r="F59" s="140"/>
      <c r="G59" s="139" t="s">
        <v>18</v>
      </c>
      <c r="H59" s="172"/>
      <c r="I59" s="172"/>
      <c r="J59" s="140"/>
      <c r="K59" s="139" t="s">
        <v>18</v>
      </c>
      <c r="L59" s="172"/>
      <c r="M59" s="172"/>
      <c r="N59" s="140"/>
      <c r="O59" s="139" t="s">
        <v>18</v>
      </c>
      <c r="P59" s="172"/>
      <c r="Q59" s="172"/>
      <c r="R59" s="140"/>
      <c r="S59" s="139" t="s">
        <v>19</v>
      </c>
      <c r="T59" s="140"/>
      <c r="U59" s="139" t="s">
        <v>19</v>
      </c>
      <c r="V59" s="140"/>
      <c r="W59" s="139" t="s">
        <v>19</v>
      </c>
      <c r="X59" s="140"/>
    </row>
    <row r="60" spans="1:24" ht="15" customHeight="1" x14ac:dyDescent="0.25">
      <c r="A60" s="170"/>
      <c r="B60" s="35" t="s">
        <v>20</v>
      </c>
      <c r="C60" s="141" t="s">
        <v>21</v>
      </c>
      <c r="D60" s="173"/>
      <c r="E60" s="173"/>
      <c r="F60" s="142"/>
      <c r="G60" s="141" t="s">
        <v>22</v>
      </c>
      <c r="H60" s="173"/>
      <c r="I60" s="173"/>
      <c r="J60" s="142"/>
      <c r="K60" s="141" t="s">
        <v>23</v>
      </c>
      <c r="L60" s="173"/>
      <c r="M60" s="173"/>
      <c r="N60" s="142"/>
      <c r="O60" s="141" t="s">
        <v>24</v>
      </c>
      <c r="P60" s="173"/>
      <c r="Q60" s="173"/>
      <c r="R60" s="142"/>
      <c r="S60" s="141" t="s">
        <v>25</v>
      </c>
      <c r="T60" s="142"/>
      <c r="U60" s="141" t="s">
        <v>25</v>
      </c>
      <c r="V60" s="142"/>
      <c r="W60" s="141" t="s">
        <v>25</v>
      </c>
      <c r="X60" s="142"/>
    </row>
    <row r="61" spans="1:24" x14ac:dyDescent="0.25">
      <c r="A61" s="170"/>
      <c r="B61" s="35" t="s">
        <v>26</v>
      </c>
      <c r="C61" s="174"/>
      <c r="D61" s="175"/>
      <c r="E61" s="175"/>
      <c r="F61" s="176"/>
      <c r="G61" s="174"/>
      <c r="H61" s="175"/>
      <c r="I61" s="175"/>
      <c r="J61" s="176"/>
      <c r="K61" s="174"/>
      <c r="L61" s="175"/>
      <c r="M61" s="175"/>
      <c r="N61" s="176"/>
      <c r="O61" s="174"/>
      <c r="P61" s="175"/>
      <c r="Q61" s="175"/>
      <c r="R61" s="176"/>
      <c r="S61" s="141" t="s">
        <v>27</v>
      </c>
      <c r="T61" s="142"/>
      <c r="U61" s="141" t="s">
        <v>28</v>
      </c>
      <c r="V61" s="142"/>
      <c r="W61" s="141" t="s">
        <v>29</v>
      </c>
      <c r="X61" s="142"/>
    </row>
    <row r="62" spans="1:24" ht="15.75" thickBot="1" x14ac:dyDescent="0.3">
      <c r="A62" s="170"/>
      <c r="B62" s="35" t="s">
        <v>30</v>
      </c>
      <c r="C62" s="155"/>
      <c r="D62" s="156"/>
      <c r="E62" s="156"/>
      <c r="F62" s="157"/>
      <c r="G62" s="158"/>
      <c r="H62" s="159"/>
      <c r="I62" s="159"/>
      <c r="J62" s="160"/>
      <c r="K62" s="158"/>
      <c r="L62" s="159"/>
      <c r="M62" s="159"/>
      <c r="N62" s="160"/>
      <c r="O62" s="158"/>
      <c r="P62" s="159"/>
      <c r="Q62" s="159"/>
      <c r="R62" s="160"/>
      <c r="S62" s="143">
        <v>-2021</v>
      </c>
      <c r="T62" s="144"/>
      <c r="U62" s="158"/>
      <c r="V62" s="160"/>
      <c r="W62" s="158"/>
      <c r="X62" s="160"/>
    </row>
    <row r="63" spans="1:24" ht="22.5" x14ac:dyDescent="0.25">
      <c r="A63" s="170"/>
      <c r="B63" s="35" t="s">
        <v>31</v>
      </c>
      <c r="C63" s="161" t="s">
        <v>32</v>
      </c>
      <c r="D63" s="162"/>
      <c r="E63" s="161" t="s">
        <v>33</v>
      </c>
      <c r="F63" s="162"/>
      <c r="G63" s="161" t="s">
        <v>32</v>
      </c>
      <c r="H63" s="162"/>
      <c r="I63" s="161" t="s">
        <v>34</v>
      </c>
      <c r="J63" s="162"/>
      <c r="K63" s="139" t="s">
        <v>32</v>
      </c>
      <c r="L63" s="140"/>
      <c r="M63" s="139" t="s">
        <v>33</v>
      </c>
      <c r="N63" s="140"/>
      <c r="O63" s="139" t="s">
        <v>32</v>
      </c>
      <c r="P63" s="140"/>
      <c r="Q63" s="139" t="s">
        <v>33</v>
      </c>
      <c r="R63" s="140"/>
      <c r="S63" s="36" t="s">
        <v>35</v>
      </c>
      <c r="T63" s="36" t="s">
        <v>36</v>
      </c>
      <c r="U63" s="36" t="s">
        <v>35</v>
      </c>
      <c r="V63" s="36" t="s">
        <v>35</v>
      </c>
      <c r="W63" s="36" t="s">
        <v>35</v>
      </c>
      <c r="X63" s="36" t="s">
        <v>35</v>
      </c>
    </row>
    <row r="64" spans="1:24" ht="22.5" x14ac:dyDescent="0.25">
      <c r="A64" s="170"/>
      <c r="B64" s="35" t="s">
        <v>37</v>
      </c>
      <c r="C64" s="163"/>
      <c r="D64" s="164"/>
      <c r="E64" s="163"/>
      <c r="F64" s="164"/>
      <c r="G64" s="163"/>
      <c r="H64" s="164"/>
      <c r="I64" s="163"/>
      <c r="J64" s="164"/>
      <c r="K64" s="141"/>
      <c r="L64" s="142"/>
      <c r="M64" s="141"/>
      <c r="N64" s="142"/>
      <c r="O64" s="141"/>
      <c r="P64" s="142"/>
      <c r="Q64" s="141"/>
      <c r="R64" s="142"/>
      <c r="S64" s="36" t="s">
        <v>38</v>
      </c>
      <c r="T64" s="36" t="s">
        <v>39</v>
      </c>
      <c r="U64" s="36" t="s">
        <v>38</v>
      </c>
      <c r="V64" s="36" t="s">
        <v>40</v>
      </c>
      <c r="W64" s="36" t="s">
        <v>38</v>
      </c>
      <c r="X64" s="36" t="s">
        <v>40</v>
      </c>
    </row>
    <row r="65" spans="1:24" ht="15.75" thickBot="1" x14ac:dyDescent="0.3">
      <c r="A65" s="170"/>
      <c r="B65" s="37"/>
      <c r="C65" s="165"/>
      <c r="D65" s="166"/>
      <c r="E65" s="165"/>
      <c r="F65" s="166"/>
      <c r="G65" s="165"/>
      <c r="H65" s="166"/>
      <c r="I65" s="165"/>
      <c r="J65" s="166"/>
      <c r="K65" s="143"/>
      <c r="L65" s="144"/>
      <c r="M65" s="143"/>
      <c r="N65" s="144"/>
      <c r="O65" s="143"/>
      <c r="P65" s="144"/>
      <c r="Q65" s="143"/>
      <c r="R65" s="144"/>
      <c r="S65" s="36" t="s">
        <v>39</v>
      </c>
      <c r="T65" s="38"/>
      <c r="U65" s="36" t="s">
        <v>39</v>
      </c>
      <c r="V65" s="36" t="s">
        <v>39</v>
      </c>
      <c r="W65" s="36" t="s">
        <v>39</v>
      </c>
      <c r="X65" s="36" t="s">
        <v>39</v>
      </c>
    </row>
    <row r="66" spans="1:24" x14ac:dyDescent="0.25">
      <c r="A66" s="170"/>
      <c r="B66" s="37"/>
      <c r="C66" s="36" t="s">
        <v>35</v>
      </c>
      <c r="D66" s="36" t="s">
        <v>35</v>
      </c>
      <c r="E66" s="36" t="s">
        <v>35</v>
      </c>
      <c r="F66" s="36" t="s">
        <v>35</v>
      </c>
      <c r="G66" s="36" t="s">
        <v>35</v>
      </c>
      <c r="H66" s="36" t="s">
        <v>35</v>
      </c>
      <c r="I66" s="36" t="s">
        <v>35</v>
      </c>
      <c r="J66" s="36" t="s">
        <v>35</v>
      </c>
      <c r="K66" s="36" t="s">
        <v>35</v>
      </c>
      <c r="L66" s="36" t="s">
        <v>35</v>
      </c>
      <c r="M66" s="36" t="s">
        <v>35</v>
      </c>
      <c r="N66" s="36" t="s">
        <v>35</v>
      </c>
      <c r="O66" s="36" t="s">
        <v>35</v>
      </c>
      <c r="P66" s="36" t="s">
        <v>35</v>
      </c>
      <c r="Q66" s="36" t="s">
        <v>35</v>
      </c>
      <c r="R66" s="36" t="s">
        <v>35</v>
      </c>
      <c r="S66" s="36" t="s">
        <v>41</v>
      </c>
      <c r="T66" s="38"/>
      <c r="U66" s="36" t="s">
        <v>41</v>
      </c>
      <c r="V66" s="38"/>
      <c r="W66" s="36" t="s">
        <v>41</v>
      </c>
      <c r="X66" s="38"/>
    </row>
    <row r="67" spans="1:24" ht="33.75" x14ac:dyDescent="0.25">
      <c r="A67" s="170"/>
      <c r="B67" s="37"/>
      <c r="C67" s="36" t="s">
        <v>42</v>
      </c>
      <c r="D67" s="36" t="s">
        <v>43</v>
      </c>
      <c r="E67" s="36" t="s">
        <v>38</v>
      </c>
      <c r="F67" s="36" t="s">
        <v>40</v>
      </c>
      <c r="G67" s="36" t="s">
        <v>42</v>
      </c>
      <c r="H67" s="36" t="s">
        <v>40</v>
      </c>
      <c r="I67" s="36" t="s">
        <v>38</v>
      </c>
      <c r="J67" s="36" t="s">
        <v>40</v>
      </c>
      <c r="K67" s="36" t="s">
        <v>38</v>
      </c>
      <c r="L67" s="36" t="s">
        <v>40</v>
      </c>
      <c r="M67" s="36" t="s">
        <v>38</v>
      </c>
      <c r="N67" s="36" t="s">
        <v>40</v>
      </c>
      <c r="O67" s="36" t="s">
        <v>38</v>
      </c>
      <c r="P67" s="36" t="s">
        <v>40</v>
      </c>
      <c r="Q67" s="36" t="s">
        <v>38</v>
      </c>
      <c r="R67" s="36" t="s">
        <v>40</v>
      </c>
      <c r="S67" s="38"/>
      <c r="T67" s="38"/>
      <c r="U67" s="38"/>
      <c r="V67" s="38"/>
      <c r="W67" s="38"/>
      <c r="X67" s="38"/>
    </row>
    <row r="68" spans="1:24" x14ac:dyDescent="0.25">
      <c r="A68" s="170"/>
      <c r="B68" s="37"/>
      <c r="C68" s="36" t="s">
        <v>41</v>
      </c>
      <c r="D68" s="38"/>
      <c r="E68" s="36" t="s">
        <v>44</v>
      </c>
      <c r="F68" s="36" t="s">
        <v>44</v>
      </c>
      <c r="G68" s="36" t="s">
        <v>41</v>
      </c>
      <c r="H68" s="36" t="s">
        <v>44</v>
      </c>
      <c r="I68" s="36" t="s">
        <v>44</v>
      </c>
      <c r="J68" s="36" t="s">
        <v>44</v>
      </c>
      <c r="K68" s="36" t="s">
        <v>39</v>
      </c>
      <c r="L68" s="36" t="s">
        <v>39</v>
      </c>
      <c r="M68" s="36" t="s">
        <v>39</v>
      </c>
      <c r="N68" s="36" t="s">
        <v>39</v>
      </c>
      <c r="O68" s="36" t="s">
        <v>39</v>
      </c>
      <c r="P68" s="36" t="s">
        <v>39</v>
      </c>
      <c r="Q68" s="36" t="s">
        <v>39</v>
      </c>
      <c r="R68" s="36" t="s">
        <v>39</v>
      </c>
      <c r="S68" s="38"/>
      <c r="T68" s="38"/>
      <c r="U68" s="38"/>
      <c r="V68" s="38"/>
      <c r="W68" s="38"/>
      <c r="X68" s="38"/>
    </row>
    <row r="69" spans="1:24" ht="15.75" thickBot="1" x14ac:dyDescent="0.3">
      <c r="A69" s="171"/>
      <c r="B69" s="39"/>
      <c r="C69" s="40"/>
      <c r="D69" s="40"/>
      <c r="E69" s="41" t="s">
        <v>41</v>
      </c>
      <c r="F69" s="40"/>
      <c r="G69" s="40"/>
      <c r="H69" s="40"/>
      <c r="I69" s="41" t="s">
        <v>41</v>
      </c>
      <c r="J69" s="40"/>
      <c r="K69" s="41" t="s">
        <v>41</v>
      </c>
      <c r="L69" s="40"/>
      <c r="M69" s="41" t="s">
        <v>41</v>
      </c>
      <c r="N69" s="40"/>
      <c r="O69" s="41" t="s">
        <v>41</v>
      </c>
      <c r="P69" s="40"/>
      <c r="Q69" s="41" t="s">
        <v>41</v>
      </c>
      <c r="R69" s="40"/>
      <c r="S69" s="40"/>
      <c r="T69" s="40"/>
      <c r="U69" s="40"/>
      <c r="V69" s="40"/>
      <c r="W69" s="40"/>
      <c r="X69" s="40"/>
    </row>
    <row r="70" spans="1:24" ht="15.75" thickBot="1" x14ac:dyDescent="0.3">
      <c r="A70" s="42">
        <v>1</v>
      </c>
      <c r="B70" s="43">
        <v>2</v>
      </c>
      <c r="C70" s="43">
        <v>3</v>
      </c>
      <c r="D70" s="43">
        <v>4</v>
      </c>
      <c r="E70" s="43">
        <v>5</v>
      </c>
      <c r="F70" s="43">
        <v>6</v>
      </c>
      <c r="G70" s="43">
        <v>7</v>
      </c>
      <c r="H70" s="43">
        <v>8</v>
      </c>
      <c r="I70" s="43">
        <v>9</v>
      </c>
      <c r="J70" s="43">
        <v>10</v>
      </c>
      <c r="K70" s="43">
        <v>11</v>
      </c>
      <c r="L70" s="43">
        <v>12</v>
      </c>
      <c r="M70" s="43">
        <v>13</v>
      </c>
      <c r="N70" s="43">
        <v>14</v>
      </c>
      <c r="O70" s="43">
        <v>15</v>
      </c>
      <c r="P70" s="43">
        <v>16</v>
      </c>
      <c r="Q70" s="43">
        <v>17</v>
      </c>
      <c r="R70" s="43">
        <v>18</v>
      </c>
      <c r="S70" s="43">
        <v>19</v>
      </c>
      <c r="T70" s="43">
        <v>20</v>
      </c>
      <c r="U70" s="43">
        <v>21</v>
      </c>
      <c r="V70" s="43">
        <v>22</v>
      </c>
      <c r="W70" s="43">
        <v>23</v>
      </c>
      <c r="X70" s="43">
        <v>24</v>
      </c>
    </row>
    <row r="71" spans="1:24" ht="34.5" thickBot="1" x14ac:dyDescent="0.3">
      <c r="A71" s="44" t="s">
        <v>45</v>
      </c>
      <c r="B71" s="43" t="s">
        <v>46</v>
      </c>
      <c r="C71" s="43">
        <v>1600</v>
      </c>
      <c r="D71" s="43">
        <v>199432</v>
      </c>
      <c r="E71" s="43">
        <v>1600</v>
      </c>
      <c r="F71" s="43">
        <v>199432</v>
      </c>
      <c r="G71" s="43">
        <v>1785.1</v>
      </c>
      <c r="H71" s="43">
        <v>194035</v>
      </c>
      <c r="I71" s="43">
        <v>1785.1</v>
      </c>
      <c r="J71" s="43">
        <v>194035</v>
      </c>
      <c r="K71" s="43">
        <v>1656.3</v>
      </c>
      <c r="L71" s="43">
        <v>198816</v>
      </c>
      <c r="M71" s="43">
        <v>1656.3</v>
      </c>
      <c r="N71" s="43">
        <v>198816</v>
      </c>
      <c r="O71" s="43">
        <v>2073.8000000000002</v>
      </c>
      <c r="P71" s="43">
        <v>195902</v>
      </c>
      <c r="Q71" s="43">
        <v>2073.8000000000002</v>
      </c>
      <c r="R71" s="43">
        <v>195902</v>
      </c>
      <c r="S71" s="43">
        <v>2211.3000000000002</v>
      </c>
      <c r="T71" s="43">
        <v>191100</v>
      </c>
      <c r="U71" s="43">
        <v>2211.3000000000002</v>
      </c>
      <c r="V71" s="43">
        <v>191100</v>
      </c>
      <c r="W71" s="43">
        <v>2211.3000000000002</v>
      </c>
      <c r="X71" s="43">
        <v>191100</v>
      </c>
    </row>
    <row r="72" spans="1:24" ht="30" customHeight="1" thickBot="1" x14ac:dyDescent="0.3">
      <c r="H72" s="77" t="s">
        <v>70</v>
      </c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</row>
    <row r="73" spans="1:24" x14ac:dyDescent="0.25">
      <c r="A73" s="198" t="s">
        <v>2</v>
      </c>
      <c r="B73" s="198" t="s">
        <v>3</v>
      </c>
      <c r="C73" s="149" t="s">
        <v>89</v>
      </c>
      <c r="D73" s="150"/>
      <c r="E73" s="150"/>
      <c r="F73" s="201"/>
      <c r="G73" s="149" t="s">
        <v>47</v>
      </c>
      <c r="H73" s="150"/>
      <c r="I73" s="150"/>
      <c r="J73" s="150"/>
      <c r="K73" s="149" t="s">
        <v>48</v>
      </c>
      <c r="L73" s="150"/>
      <c r="M73" s="150"/>
      <c r="N73" s="150"/>
      <c r="O73" s="149" t="s">
        <v>49</v>
      </c>
      <c r="P73" s="150"/>
      <c r="Q73" s="150"/>
      <c r="R73" s="150"/>
      <c r="S73" s="149" t="s">
        <v>50</v>
      </c>
      <c r="T73" s="201"/>
      <c r="U73" s="149" t="s">
        <v>51</v>
      </c>
      <c r="V73" s="201"/>
      <c r="W73" s="149" t="s">
        <v>52</v>
      </c>
      <c r="X73" s="201"/>
    </row>
    <row r="74" spans="1:24" x14ac:dyDescent="0.25">
      <c r="A74" s="199"/>
      <c r="B74" s="199"/>
      <c r="C74" s="151"/>
      <c r="D74" s="152"/>
      <c r="E74" s="152"/>
      <c r="F74" s="202"/>
      <c r="G74" s="151"/>
      <c r="H74" s="152"/>
      <c r="I74" s="152"/>
      <c r="J74" s="152"/>
      <c r="K74" s="151"/>
      <c r="L74" s="152"/>
      <c r="M74" s="152"/>
      <c r="N74" s="152"/>
      <c r="O74" s="151"/>
      <c r="P74" s="152"/>
      <c r="Q74" s="152"/>
      <c r="R74" s="152"/>
      <c r="S74" s="151"/>
      <c r="T74" s="202"/>
      <c r="U74" s="151"/>
      <c r="V74" s="202"/>
      <c r="W74" s="151"/>
      <c r="X74" s="202"/>
    </row>
    <row r="75" spans="1:24" x14ac:dyDescent="0.25">
      <c r="A75" s="199"/>
      <c r="B75" s="199"/>
      <c r="C75" s="151"/>
      <c r="D75" s="152"/>
      <c r="E75" s="152"/>
      <c r="F75" s="202"/>
      <c r="G75" s="151"/>
      <c r="H75" s="152"/>
      <c r="I75" s="152"/>
      <c r="J75" s="152"/>
      <c r="K75" s="151"/>
      <c r="L75" s="152"/>
      <c r="M75" s="152"/>
      <c r="N75" s="152"/>
      <c r="O75" s="151"/>
      <c r="P75" s="152"/>
      <c r="Q75" s="152"/>
      <c r="R75" s="152"/>
      <c r="S75" s="151"/>
      <c r="T75" s="202"/>
      <c r="U75" s="151"/>
      <c r="V75" s="202"/>
      <c r="W75" s="151"/>
      <c r="X75" s="202"/>
    </row>
    <row r="76" spans="1:24" x14ac:dyDescent="0.25">
      <c r="A76" s="199"/>
      <c r="B76" s="199"/>
      <c r="C76" s="151"/>
      <c r="D76" s="152"/>
      <c r="E76" s="152"/>
      <c r="F76" s="202"/>
      <c r="G76" s="151"/>
      <c r="H76" s="152"/>
      <c r="I76" s="152"/>
      <c r="J76" s="152"/>
      <c r="K76" s="151"/>
      <c r="L76" s="152"/>
      <c r="M76" s="152"/>
      <c r="N76" s="152"/>
      <c r="O76" s="151"/>
      <c r="P76" s="152"/>
      <c r="Q76" s="152"/>
      <c r="R76" s="152"/>
      <c r="S76" s="151"/>
      <c r="T76" s="202"/>
      <c r="U76" s="151"/>
      <c r="V76" s="202"/>
      <c r="W76" s="151"/>
      <c r="X76" s="202"/>
    </row>
    <row r="77" spans="1:24" ht="15.75" thickBot="1" x14ac:dyDescent="0.3">
      <c r="A77" s="199"/>
      <c r="B77" s="199"/>
      <c r="C77" s="153"/>
      <c r="D77" s="154"/>
      <c r="E77" s="154"/>
      <c r="F77" s="203"/>
      <c r="G77" s="153"/>
      <c r="H77" s="154"/>
      <c r="I77" s="154"/>
      <c r="J77" s="154"/>
      <c r="K77" s="153"/>
      <c r="L77" s="154"/>
      <c r="M77" s="154"/>
      <c r="N77" s="154"/>
      <c r="O77" s="153"/>
      <c r="P77" s="154"/>
      <c r="Q77" s="154"/>
      <c r="R77" s="154"/>
      <c r="S77" s="153"/>
      <c r="T77" s="203"/>
      <c r="U77" s="153"/>
      <c r="V77" s="203"/>
      <c r="W77" s="153"/>
      <c r="X77" s="203"/>
    </row>
    <row r="78" spans="1:24" ht="15.75" thickBot="1" x14ac:dyDescent="0.3">
      <c r="A78" s="199"/>
      <c r="B78" s="199"/>
      <c r="C78" s="210" t="s">
        <v>0</v>
      </c>
      <c r="D78" s="211"/>
      <c r="E78" s="210" t="s">
        <v>1</v>
      </c>
      <c r="F78" s="211"/>
      <c r="G78" s="210" t="s">
        <v>0</v>
      </c>
      <c r="H78" s="211"/>
      <c r="I78" s="210" t="s">
        <v>1</v>
      </c>
      <c r="J78" s="212"/>
      <c r="K78" s="145" t="s">
        <v>0</v>
      </c>
      <c r="L78" s="208"/>
      <c r="M78" s="208" t="s">
        <v>1</v>
      </c>
      <c r="N78" s="147"/>
      <c r="O78" s="145" t="s">
        <v>0</v>
      </c>
      <c r="P78" s="208"/>
      <c r="Q78" s="208" t="s">
        <v>1</v>
      </c>
      <c r="R78" s="147"/>
      <c r="S78" s="145" t="s">
        <v>0</v>
      </c>
      <c r="T78" s="146"/>
      <c r="U78" s="145" t="s">
        <v>0</v>
      </c>
      <c r="V78" s="146"/>
      <c r="W78" s="145" t="s">
        <v>0</v>
      </c>
      <c r="X78" s="146"/>
    </row>
    <row r="79" spans="1:24" x14ac:dyDescent="0.25">
      <c r="A79" s="199"/>
      <c r="B79" s="199"/>
      <c r="C79" s="198" t="s">
        <v>6</v>
      </c>
      <c r="D79" s="198" t="s">
        <v>7</v>
      </c>
      <c r="E79" s="198" t="s">
        <v>6</v>
      </c>
      <c r="F79" s="198" t="s">
        <v>7</v>
      </c>
      <c r="G79" s="198" t="s">
        <v>6</v>
      </c>
      <c r="H79" s="198" t="s">
        <v>7</v>
      </c>
      <c r="I79" s="198" t="s">
        <v>6</v>
      </c>
      <c r="J79" s="149" t="s">
        <v>7</v>
      </c>
      <c r="K79" s="204" t="s">
        <v>5</v>
      </c>
      <c r="L79" s="206" t="s">
        <v>4</v>
      </c>
      <c r="M79" s="206" t="s">
        <v>5</v>
      </c>
      <c r="N79" s="148" t="s">
        <v>4</v>
      </c>
      <c r="O79" s="145" t="s">
        <v>5</v>
      </c>
      <c r="P79" s="208" t="s">
        <v>4</v>
      </c>
      <c r="Q79" s="208" t="s">
        <v>5</v>
      </c>
      <c r="R79" s="147" t="s">
        <v>4</v>
      </c>
      <c r="S79" s="145" t="s">
        <v>5</v>
      </c>
      <c r="T79" s="146" t="s">
        <v>4</v>
      </c>
      <c r="U79" s="145" t="s">
        <v>5</v>
      </c>
      <c r="V79" s="146" t="s">
        <v>4</v>
      </c>
      <c r="W79" s="145" t="s">
        <v>5</v>
      </c>
      <c r="X79" s="146" t="s">
        <v>4</v>
      </c>
    </row>
    <row r="80" spans="1:24" x14ac:dyDescent="0.25">
      <c r="A80" s="199"/>
      <c r="B80" s="199"/>
      <c r="C80" s="199"/>
      <c r="D80" s="199"/>
      <c r="E80" s="199"/>
      <c r="F80" s="199"/>
      <c r="G80" s="199"/>
      <c r="H80" s="199"/>
      <c r="I80" s="199"/>
      <c r="J80" s="151"/>
      <c r="K80" s="205"/>
      <c r="L80" s="207"/>
      <c r="M80" s="207"/>
      <c r="N80" s="209"/>
      <c r="O80" s="145"/>
      <c r="P80" s="208"/>
      <c r="Q80" s="208"/>
      <c r="R80" s="147"/>
      <c r="S80" s="145"/>
      <c r="T80" s="146"/>
      <c r="U80" s="145"/>
      <c r="V80" s="146"/>
      <c r="W80" s="145"/>
      <c r="X80" s="146"/>
    </row>
    <row r="81" spans="1:24" x14ac:dyDescent="0.25">
      <c r="A81" s="199"/>
      <c r="B81" s="199"/>
      <c r="C81" s="199"/>
      <c r="D81" s="199"/>
      <c r="E81" s="199"/>
      <c r="F81" s="199"/>
      <c r="G81" s="199"/>
      <c r="H81" s="199"/>
      <c r="I81" s="199"/>
      <c r="J81" s="151"/>
      <c r="K81" s="205"/>
      <c r="L81" s="207"/>
      <c r="M81" s="207"/>
      <c r="N81" s="209"/>
      <c r="O81" s="145"/>
      <c r="P81" s="208"/>
      <c r="Q81" s="208"/>
      <c r="R81" s="147"/>
      <c r="S81" s="145"/>
      <c r="T81" s="146"/>
      <c r="U81" s="145"/>
      <c r="V81" s="146"/>
      <c r="W81" s="145"/>
      <c r="X81" s="146"/>
    </row>
    <row r="82" spans="1:24" ht="15.75" thickBot="1" x14ac:dyDescent="0.3">
      <c r="A82" s="200"/>
      <c r="B82" s="200"/>
      <c r="C82" s="200"/>
      <c r="D82" s="200"/>
      <c r="E82" s="200"/>
      <c r="F82" s="199"/>
      <c r="G82" s="199"/>
      <c r="H82" s="199"/>
      <c r="I82" s="199"/>
      <c r="J82" s="151"/>
      <c r="K82" s="205"/>
      <c r="L82" s="207"/>
      <c r="M82" s="207"/>
      <c r="N82" s="209"/>
      <c r="O82" s="204"/>
      <c r="P82" s="206"/>
      <c r="Q82" s="206"/>
      <c r="R82" s="148"/>
      <c r="S82" s="204"/>
      <c r="T82" s="213"/>
      <c r="U82" s="204"/>
      <c r="V82" s="213"/>
      <c r="W82" s="204"/>
      <c r="X82" s="213"/>
    </row>
    <row r="83" spans="1:24" ht="19.5" thickBot="1" x14ac:dyDescent="0.35">
      <c r="A83" s="45">
        <v>1</v>
      </c>
      <c r="B83" s="46">
        <v>2</v>
      </c>
      <c r="C83" s="46">
        <v>15</v>
      </c>
      <c r="D83" s="46">
        <v>16</v>
      </c>
      <c r="E83" s="46">
        <v>17</v>
      </c>
      <c r="F83" s="47">
        <v>18</v>
      </c>
      <c r="G83" s="48"/>
      <c r="H83" s="48"/>
      <c r="I83" s="48"/>
      <c r="J83" s="49"/>
      <c r="K83" s="50"/>
      <c r="L83" s="51"/>
      <c r="M83" s="51"/>
      <c r="N83" s="52"/>
      <c r="O83" s="50"/>
      <c r="P83" s="51"/>
      <c r="Q83" s="51"/>
      <c r="R83" s="52"/>
      <c r="S83" s="50"/>
      <c r="T83" s="53"/>
      <c r="U83" s="50"/>
      <c r="V83" s="53"/>
      <c r="W83" s="50"/>
      <c r="X83" s="53"/>
    </row>
    <row r="84" spans="1:24" ht="24.75" thickBot="1" x14ac:dyDescent="0.3">
      <c r="A84" s="54" t="s">
        <v>53</v>
      </c>
      <c r="B84" s="46" t="s">
        <v>54</v>
      </c>
      <c r="C84" s="55"/>
      <c r="D84" s="55"/>
      <c r="E84" s="55"/>
      <c r="F84" s="55"/>
      <c r="G84" s="56"/>
      <c r="H84" s="56"/>
      <c r="I84" s="56"/>
      <c r="J84" s="57"/>
      <c r="K84" s="58"/>
      <c r="L84" s="59"/>
      <c r="M84" s="59"/>
      <c r="N84" s="60"/>
      <c r="O84" s="58"/>
      <c r="P84" s="59"/>
      <c r="Q84" s="59"/>
      <c r="R84" s="60"/>
      <c r="S84" s="61"/>
      <c r="T84" s="62"/>
      <c r="U84" s="61"/>
      <c r="V84" s="62"/>
      <c r="W84" s="61"/>
      <c r="X84" s="62"/>
    </row>
    <row r="85" spans="1:24" ht="36.75" thickBot="1" x14ac:dyDescent="0.3">
      <c r="A85" s="54" t="s">
        <v>55</v>
      </c>
      <c r="B85" s="46" t="s">
        <v>56</v>
      </c>
      <c r="C85" s="55"/>
      <c r="D85" s="55"/>
      <c r="E85" s="55"/>
      <c r="F85" s="55"/>
      <c r="G85" s="63"/>
      <c r="H85" s="63"/>
      <c r="I85" s="63"/>
      <c r="J85" s="64"/>
      <c r="K85" s="65"/>
      <c r="L85" s="66"/>
      <c r="M85" s="66"/>
      <c r="N85" s="67"/>
      <c r="O85" s="65"/>
      <c r="P85" s="66"/>
      <c r="Q85" s="66"/>
      <c r="R85" s="67"/>
      <c r="S85" s="65"/>
      <c r="T85" s="67"/>
      <c r="U85" s="65"/>
      <c r="V85" s="67"/>
      <c r="W85" s="65"/>
      <c r="X85" s="67"/>
    </row>
    <row r="86" spans="1:24" ht="24.75" thickBot="1" x14ac:dyDescent="0.3">
      <c r="A86" s="54" t="s">
        <v>57</v>
      </c>
      <c r="B86" s="46" t="s">
        <v>54</v>
      </c>
      <c r="C86" s="55"/>
      <c r="D86" s="55"/>
      <c r="E86" s="55"/>
      <c r="F86" s="55"/>
      <c r="G86" s="63"/>
      <c r="H86" s="63"/>
      <c r="I86" s="63"/>
      <c r="J86" s="64"/>
      <c r="K86" s="65"/>
      <c r="L86" s="66"/>
      <c r="M86" s="66"/>
      <c r="N86" s="67"/>
      <c r="O86" s="65"/>
      <c r="P86" s="66"/>
      <c r="Q86" s="66"/>
      <c r="R86" s="67"/>
      <c r="S86" s="65"/>
      <c r="T86" s="67"/>
      <c r="U86" s="65"/>
      <c r="V86" s="67"/>
      <c r="W86" s="65"/>
      <c r="X86" s="67"/>
    </row>
    <row r="87" spans="1:24" ht="24.75" thickBot="1" x14ac:dyDescent="0.3">
      <c r="A87" s="54" t="s">
        <v>58</v>
      </c>
      <c r="B87" s="46" t="s">
        <v>54</v>
      </c>
      <c r="C87" s="55"/>
      <c r="D87" s="55"/>
      <c r="E87" s="55"/>
      <c r="F87" s="55"/>
      <c r="G87" s="63"/>
      <c r="H87" s="63"/>
      <c r="I87" s="63"/>
      <c r="J87" s="64"/>
      <c r="K87" s="65"/>
      <c r="L87" s="66"/>
      <c r="M87" s="66"/>
      <c r="N87" s="67"/>
      <c r="O87" s="65"/>
      <c r="P87" s="66"/>
      <c r="Q87" s="66"/>
      <c r="R87" s="67"/>
      <c r="S87" s="65"/>
      <c r="T87" s="67"/>
      <c r="U87" s="65"/>
      <c r="V87" s="67"/>
      <c r="W87" s="65"/>
      <c r="X87" s="67"/>
    </row>
    <row r="88" spans="1:24" ht="36.75" thickBot="1" x14ac:dyDescent="0.3">
      <c r="A88" s="54" t="s">
        <v>59</v>
      </c>
      <c r="B88" s="46" t="s">
        <v>54</v>
      </c>
      <c r="C88" s="55"/>
      <c r="D88" s="55"/>
      <c r="E88" s="55"/>
      <c r="F88" s="55"/>
      <c r="G88" s="63"/>
      <c r="H88" s="63"/>
      <c r="I88" s="63"/>
      <c r="J88" s="64"/>
      <c r="K88" s="65"/>
      <c r="L88" s="66"/>
      <c r="M88" s="66"/>
      <c r="N88" s="67"/>
      <c r="O88" s="65"/>
      <c r="P88" s="66"/>
      <c r="Q88" s="66"/>
      <c r="R88" s="67"/>
      <c r="S88" s="65"/>
      <c r="T88" s="67"/>
      <c r="U88" s="65"/>
      <c r="V88" s="67"/>
      <c r="W88" s="65"/>
      <c r="X88" s="67"/>
    </row>
    <row r="89" spans="1:24" ht="48.75" thickBot="1" x14ac:dyDescent="0.3">
      <c r="A89" s="54" t="s">
        <v>60</v>
      </c>
      <c r="B89" s="46" t="s">
        <v>61</v>
      </c>
      <c r="C89" s="55"/>
      <c r="D89" s="55"/>
      <c r="E89" s="55"/>
      <c r="F89" s="55"/>
      <c r="G89" s="63"/>
      <c r="H89" s="63"/>
      <c r="I89" s="63"/>
      <c r="J89" s="64"/>
      <c r="K89" s="65"/>
      <c r="L89" s="66"/>
      <c r="M89" s="66"/>
      <c r="N89" s="67"/>
      <c r="O89" s="68"/>
      <c r="P89" s="69"/>
      <c r="Q89" s="69"/>
      <c r="R89" s="70"/>
      <c r="S89" s="65"/>
      <c r="T89" s="67"/>
      <c r="U89" s="65"/>
      <c r="V89" s="67"/>
      <c r="W89" s="65"/>
      <c r="X89" s="67"/>
    </row>
    <row r="90" spans="1:24" ht="24.75" thickBot="1" x14ac:dyDescent="0.35">
      <c r="A90" s="78" t="s">
        <v>62</v>
      </c>
      <c r="B90" s="79" t="s">
        <v>54</v>
      </c>
      <c r="C90" s="80">
        <v>61082</v>
      </c>
      <c r="D90" s="80">
        <v>908</v>
      </c>
      <c r="E90" s="80">
        <v>62357</v>
      </c>
      <c r="F90" s="80">
        <v>874</v>
      </c>
      <c r="G90" s="81">
        <v>60625</v>
      </c>
      <c r="H90" s="81">
        <v>908</v>
      </c>
      <c r="I90" s="81">
        <v>60601</v>
      </c>
      <c r="J90" s="82">
        <v>860</v>
      </c>
      <c r="K90" s="83">
        <v>63723.8</v>
      </c>
      <c r="L90" s="84">
        <f>797+73</f>
        <v>870</v>
      </c>
      <c r="M90" s="84">
        <v>63723.8</v>
      </c>
      <c r="N90" s="85">
        <f>725+67</f>
        <v>792</v>
      </c>
      <c r="O90" s="86">
        <v>60676.800000000003</v>
      </c>
      <c r="P90" s="87">
        <f>707+57</f>
        <v>764</v>
      </c>
      <c r="Q90" s="87">
        <v>60676.800000000003</v>
      </c>
      <c r="R90" s="88">
        <f>701+62</f>
        <v>763</v>
      </c>
      <c r="S90" s="89">
        <v>57858</v>
      </c>
      <c r="T90" s="90">
        <v>772</v>
      </c>
      <c r="U90" s="89">
        <v>57858</v>
      </c>
      <c r="V90" s="90">
        <v>772</v>
      </c>
      <c r="W90" s="89">
        <v>57858</v>
      </c>
      <c r="X90" s="90">
        <v>772</v>
      </c>
    </row>
    <row r="91" spans="1:24" ht="19.5" thickBot="1" x14ac:dyDescent="0.35">
      <c r="A91" s="91" t="s">
        <v>63</v>
      </c>
      <c r="B91" s="92" t="s">
        <v>54</v>
      </c>
      <c r="C91" s="93">
        <f>101226-C90</f>
        <v>40144</v>
      </c>
      <c r="D91" s="93">
        <v>908</v>
      </c>
      <c r="E91" s="93">
        <f>98191-E90</f>
        <v>35834</v>
      </c>
      <c r="F91" s="93">
        <v>874</v>
      </c>
      <c r="G91" s="94">
        <v>34084</v>
      </c>
      <c r="H91" s="94">
        <v>908</v>
      </c>
      <c r="I91" s="94">
        <v>33376</v>
      </c>
      <c r="J91" s="95">
        <v>860</v>
      </c>
      <c r="K91" s="96">
        <v>40181</v>
      </c>
      <c r="L91" s="97">
        <f>797+73</f>
        <v>870</v>
      </c>
      <c r="M91" s="97">
        <v>40181</v>
      </c>
      <c r="N91" s="98">
        <f>725+67</f>
        <v>792</v>
      </c>
      <c r="O91" s="99">
        <v>43785.7</v>
      </c>
      <c r="P91" s="100">
        <v>764</v>
      </c>
      <c r="Q91" s="100">
        <v>43785.7</v>
      </c>
      <c r="R91" s="101">
        <v>763</v>
      </c>
      <c r="S91" s="99">
        <v>43568.9</v>
      </c>
      <c r="T91" s="101">
        <v>772</v>
      </c>
      <c r="U91" s="99">
        <v>43568.9</v>
      </c>
      <c r="V91" s="101">
        <v>772</v>
      </c>
      <c r="W91" s="99">
        <v>43568.9</v>
      </c>
      <c r="X91" s="101">
        <v>772</v>
      </c>
    </row>
    <row r="92" spans="1:24" ht="24.75" thickBot="1" x14ac:dyDescent="0.35">
      <c r="A92" s="102" t="s">
        <v>64</v>
      </c>
      <c r="B92" s="103" t="s">
        <v>56</v>
      </c>
      <c r="C92" s="104">
        <v>43493</v>
      </c>
      <c r="D92" s="104">
        <v>764</v>
      </c>
      <c r="E92" s="104">
        <v>45648</v>
      </c>
      <c r="F92" s="104">
        <v>768</v>
      </c>
      <c r="G92" s="105">
        <f>63549728/1000</f>
        <v>63549.728000000003</v>
      </c>
      <c r="H92" s="106">
        <v>784</v>
      </c>
      <c r="I92" s="106">
        <f>62900410/1000</f>
        <v>62900.41</v>
      </c>
      <c r="J92" s="107">
        <v>767</v>
      </c>
      <c r="K92" s="108">
        <v>64304</v>
      </c>
      <c r="L92" s="109">
        <f>732+6</f>
        <v>738</v>
      </c>
      <c r="M92" s="109">
        <v>64304</v>
      </c>
      <c r="N92" s="110">
        <f>719+6</f>
        <v>725</v>
      </c>
      <c r="O92" s="108">
        <v>63366</v>
      </c>
      <c r="P92" s="109">
        <v>699</v>
      </c>
      <c r="Q92" s="108">
        <v>63366</v>
      </c>
      <c r="R92" s="110">
        <v>699</v>
      </c>
      <c r="S92" s="108">
        <v>61132</v>
      </c>
      <c r="T92" s="110">
        <v>682</v>
      </c>
      <c r="U92" s="108">
        <v>61132</v>
      </c>
      <c r="V92" s="110">
        <v>682</v>
      </c>
      <c r="W92" s="108">
        <v>61132</v>
      </c>
      <c r="X92" s="110">
        <v>682</v>
      </c>
    </row>
    <row r="93" spans="1:24" ht="24.75" thickBot="1" x14ac:dyDescent="0.35">
      <c r="A93" s="102" t="s">
        <v>65</v>
      </c>
      <c r="B93" s="103" t="s">
        <v>56</v>
      </c>
      <c r="C93" s="104">
        <v>74073</v>
      </c>
      <c r="D93" s="104">
        <v>759</v>
      </c>
      <c r="E93" s="104">
        <v>77743</v>
      </c>
      <c r="F93" s="104">
        <v>803</v>
      </c>
      <c r="G93" s="111">
        <f>66654262/1000</f>
        <v>66654.262000000002</v>
      </c>
      <c r="H93" s="94">
        <v>822.3</v>
      </c>
      <c r="I93" s="94">
        <f>65958126/1000</f>
        <v>65958.126000000004</v>
      </c>
      <c r="J93" s="95">
        <v>805</v>
      </c>
      <c r="K93" s="112">
        <v>75369</v>
      </c>
      <c r="L93" s="113">
        <f>832+10+23</f>
        <v>865</v>
      </c>
      <c r="M93" s="113">
        <v>75369</v>
      </c>
      <c r="N93" s="114">
        <f>801+10+2</f>
        <v>813</v>
      </c>
      <c r="O93" s="112">
        <v>80862</v>
      </c>
      <c r="P93" s="113">
        <v>892</v>
      </c>
      <c r="Q93" s="112">
        <v>80862</v>
      </c>
      <c r="R93" s="114">
        <v>875</v>
      </c>
      <c r="S93" s="112">
        <v>80852</v>
      </c>
      <c r="T93" s="114">
        <v>902</v>
      </c>
      <c r="U93" s="112">
        <v>80852</v>
      </c>
      <c r="V93" s="114">
        <v>902</v>
      </c>
      <c r="W93" s="112">
        <v>80852</v>
      </c>
      <c r="X93" s="114">
        <v>902</v>
      </c>
    </row>
    <row r="94" spans="1:24" ht="24.75" thickBot="1" x14ac:dyDescent="0.35">
      <c r="A94" s="102" t="s">
        <v>66</v>
      </c>
      <c r="B94" s="103" t="s">
        <v>56</v>
      </c>
      <c r="C94" s="104">
        <v>40178</v>
      </c>
      <c r="D94" s="104">
        <v>431</v>
      </c>
      <c r="E94" s="104">
        <v>42168</v>
      </c>
      <c r="F94" s="104">
        <v>396</v>
      </c>
      <c r="G94" s="111">
        <f>32909680/1000</f>
        <v>32909.68</v>
      </c>
      <c r="H94" s="94">
        <v>406</v>
      </c>
      <c r="I94" s="94">
        <f>33388944/1000</f>
        <v>33388.944000000003</v>
      </c>
      <c r="J94" s="95">
        <v>407</v>
      </c>
      <c r="K94" s="112">
        <v>34853</v>
      </c>
      <c r="L94" s="113">
        <f>153+220+27</f>
        <v>400</v>
      </c>
      <c r="M94" s="113">
        <v>34853</v>
      </c>
      <c r="N94" s="114">
        <f>121+212+17</f>
        <v>350</v>
      </c>
      <c r="O94" s="112">
        <v>31638</v>
      </c>
      <c r="P94" s="113">
        <v>349</v>
      </c>
      <c r="Q94" s="112">
        <v>31638</v>
      </c>
      <c r="R94" s="114">
        <v>325</v>
      </c>
      <c r="S94" s="112">
        <v>24919</v>
      </c>
      <c r="T94" s="114">
        <v>278</v>
      </c>
      <c r="U94" s="112">
        <v>24919</v>
      </c>
      <c r="V94" s="114">
        <v>278</v>
      </c>
      <c r="W94" s="112">
        <v>24919</v>
      </c>
      <c r="X94" s="114">
        <v>278</v>
      </c>
    </row>
    <row r="95" spans="1:24" ht="36.75" thickBot="1" x14ac:dyDescent="0.35">
      <c r="A95" s="102" t="s">
        <v>67</v>
      </c>
      <c r="B95" s="103" t="s">
        <v>56</v>
      </c>
      <c r="C95" s="104">
        <v>9600</v>
      </c>
      <c r="D95" s="104">
        <v>3269</v>
      </c>
      <c r="E95" s="104">
        <f>9600+6777+2353</f>
        <v>18730</v>
      </c>
      <c r="F95" s="104">
        <v>3720</v>
      </c>
      <c r="G95" s="94">
        <v>8999</v>
      </c>
      <c r="H95" s="94">
        <v>2187</v>
      </c>
      <c r="I95" s="94">
        <v>8958</v>
      </c>
      <c r="J95" s="95">
        <v>2248</v>
      </c>
      <c r="K95" s="112">
        <v>9090</v>
      </c>
      <c r="L95" s="113">
        <v>70350</v>
      </c>
      <c r="M95" s="113">
        <v>9090</v>
      </c>
      <c r="N95" s="114">
        <v>83346</v>
      </c>
      <c r="O95" s="112">
        <v>9772</v>
      </c>
      <c r="P95" s="113">
        <v>126168</v>
      </c>
      <c r="Q95" s="113">
        <v>9772</v>
      </c>
      <c r="R95" s="114">
        <v>123417</v>
      </c>
      <c r="S95" s="112">
        <v>9697</v>
      </c>
      <c r="T95" s="114">
        <v>134784</v>
      </c>
      <c r="U95" s="112">
        <v>9697</v>
      </c>
      <c r="V95" s="114">
        <v>134784</v>
      </c>
      <c r="W95" s="112">
        <v>9697</v>
      </c>
      <c r="X95" s="114">
        <v>134784</v>
      </c>
    </row>
    <row r="96" spans="1:24" ht="19.5" thickBot="1" x14ac:dyDescent="0.35">
      <c r="A96" s="102" t="s">
        <v>68</v>
      </c>
      <c r="B96" s="103" t="s">
        <v>54</v>
      </c>
      <c r="C96" s="104">
        <v>9500</v>
      </c>
      <c r="D96" s="104">
        <v>1644</v>
      </c>
      <c r="E96" s="104">
        <v>9168.6</v>
      </c>
      <c r="F96" s="104">
        <v>1530</v>
      </c>
      <c r="G96" s="94">
        <f>5716</f>
        <v>5716</v>
      </c>
      <c r="H96" s="94">
        <v>1682</v>
      </c>
      <c r="I96" s="94">
        <v>5716</v>
      </c>
      <c r="J96" s="95">
        <v>1682</v>
      </c>
      <c r="K96" s="112">
        <v>5025</v>
      </c>
      <c r="L96" s="113">
        <v>91</v>
      </c>
      <c r="M96" s="113">
        <v>5025</v>
      </c>
      <c r="N96" s="114">
        <v>86</v>
      </c>
      <c r="O96" s="112">
        <v>5213</v>
      </c>
      <c r="P96" s="113">
        <v>0</v>
      </c>
      <c r="Q96" s="113">
        <v>5213</v>
      </c>
      <c r="R96" s="114">
        <v>0</v>
      </c>
      <c r="S96" s="112">
        <v>5310.3</v>
      </c>
      <c r="T96" s="114">
        <v>91</v>
      </c>
      <c r="U96" s="112">
        <v>5310.3</v>
      </c>
      <c r="V96" s="114">
        <v>91</v>
      </c>
      <c r="W96" s="112">
        <v>5310.3</v>
      </c>
      <c r="X96" s="114">
        <v>91</v>
      </c>
    </row>
    <row r="97" spans="1:24" ht="36.75" thickBot="1" x14ac:dyDescent="0.35">
      <c r="A97" s="102" t="s">
        <v>69</v>
      </c>
      <c r="B97" s="103" t="s">
        <v>61</v>
      </c>
      <c r="C97" s="104">
        <v>5611</v>
      </c>
      <c r="D97" s="104">
        <v>6</v>
      </c>
      <c r="E97" s="104">
        <v>5464</v>
      </c>
      <c r="F97" s="104">
        <v>3</v>
      </c>
      <c r="G97" s="94">
        <v>2887</v>
      </c>
      <c r="H97" s="94">
        <v>3</v>
      </c>
      <c r="I97" s="94">
        <v>2847</v>
      </c>
      <c r="J97" s="95">
        <v>3</v>
      </c>
      <c r="K97" s="115">
        <v>105</v>
      </c>
      <c r="L97" s="116">
        <v>1</v>
      </c>
      <c r="M97" s="116">
        <v>105</v>
      </c>
      <c r="N97" s="117">
        <v>1</v>
      </c>
      <c r="O97" s="115">
        <v>0</v>
      </c>
      <c r="P97" s="116">
        <v>0</v>
      </c>
      <c r="Q97" s="116"/>
      <c r="R97" s="117">
        <v>0</v>
      </c>
      <c r="S97" s="115">
        <v>0</v>
      </c>
      <c r="T97" s="117">
        <v>0</v>
      </c>
      <c r="U97" s="115">
        <v>0</v>
      </c>
      <c r="V97" s="117">
        <v>0</v>
      </c>
      <c r="W97" s="115">
        <v>0</v>
      </c>
      <c r="X97" s="117">
        <v>0</v>
      </c>
    </row>
    <row r="98" spans="1:24" x14ac:dyDescent="0.25">
      <c r="A98" s="124" t="s">
        <v>87</v>
      </c>
      <c r="B98" s="125"/>
      <c r="C98" s="125"/>
      <c r="D98" s="125"/>
      <c r="E98" s="125"/>
      <c r="F98" s="125"/>
      <c r="G98" s="125"/>
      <c r="H98" s="125"/>
      <c r="I98" s="125"/>
      <c r="J98" s="125"/>
      <c r="K98" s="125"/>
      <c r="L98" s="125"/>
      <c r="M98" s="125"/>
      <c r="N98" s="125"/>
      <c r="O98" s="125"/>
      <c r="P98" s="125"/>
      <c r="Q98" s="125"/>
      <c r="R98" s="125"/>
      <c r="S98" s="125"/>
      <c r="T98" s="125"/>
      <c r="U98" s="125"/>
      <c r="V98" s="125"/>
      <c r="W98" s="125"/>
      <c r="X98" s="126"/>
    </row>
    <row r="99" spans="1:24" ht="15.75" thickBot="1" x14ac:dyDescent="0.3">
      <c r="A99" s="127"/>
      <c r="B99" s="128"/>
      <c r="C99" s="128"/>
      <c r="D99" s="128"/>
      <c r="E99" s="128"/>
      <c r="F99" s="128"/>
      <c r="G99" s="128"/>
      <c r="H99" s="128"/>
      <c r="I99" s="128"/>
      <c r="J99" s="128"/>
      <c r="K99" s="128"/>
      <c r="L99" s="128"/>
      <c r="M99" s="128"/>
      <c r="N99" s="128"/>
      <c r="O99" s="128"/>
      <c r="P99" s="128"/>
      <c r="Q99" s="128"/>
      <c r="R99" s="128"/>
      <c r="S99" s="128"/>
      <c r="T99" s="128"/>
      <c r="U99" s="128"/>
      <c r="V99" s="128"/>
      <c r="W99" s="128"/>
      <c r="X99" s="129"/>
    </row>
    <row r="100" spans="1:24" ht="15.75" thickBot="1" x14ac:dyDescent="0.3">
      <c r="A100" s="118" t="s">
        <v>2</v>
      </c>
      <c r="B100" s="118" t="s">
        <v>3</v>
      </c>
      <c r="C100" s="130" t="s">
        <v>90</v>
      </c>
      <c r="D100" s="131"/>
      <c r="E100" s="131"/>
      <c r="F100" s="132"/>
      <c r="G100" s="130" t="s">
        <v>71</v>
      </c>
      <c r="H100" s="131"/>
      <c r="I100" s="131"/>
      <c r="J100" s="132"/>
      <c r="K100" s="130" t="s">
        <v>91</v>
      </c>
      <c r="L100" s="131"/>
      <c r="M100" s="131"/>
      <c r="N100" s="132"/>
      <c r="O100" s="130" t="s">
        <v>72</v>
      </c>
      <c r="P100" s="131"/>
      <c r="Q100" s="131"/>
      <c r="R100" s="132"/>
      <c r="S100" s="121" t="s">
        <v>73</v>
      </c>
      <c r="T100" s="121"/>
      <c r="U100" s="121" t="s">
        <v>14</v>
      </c>
      <c r="V100" s="121"/>
      <c r="W100" s="121" t="s">
        <v>74</v>
      </c>
      <c r="X100" s="121"/>
    </row>
    <row r="101" spans="1:24" ht="15.75" thickBot="1" x14ac:dyDescent="0.3">
      <c r="A101" s="119"/>
      <c r="B101" s="119"/>
      <c r="C101" s="133"/>
      <c r="D101" s="134"/>
      <c r="E101" s="134"/>
      <c r="F101" s="135"/>
      <c r="G101" s="133"/>
      <c r="H101" s="134"/>
      <c r="I101" s="134"/>
      <c r="J101" s="135"/>
      <c r="K101" s="133"/>
      <c r="L101" s="134"/>
      <c r="M101" s="134"/>
      <c r="N101" s="135"/>
      <c r="O101" s="133"/>
      <c r="P101" s="134"/>
      <c r="Q101" s="134"/>
      <c r="R101" s="135"/>
      <c r="S101" s="121"/>
      <c r="T101" s="121"/>
      <c r="U101" s="121"/>
      <c r="V101" s="121"/>
      <c r="W101" s="121"/>
      <c r="X101" s="121"/>
    </row>
    <row r="102" spans="1:24" ht="15.75" thickBot="1" x14ac:dyDescent="0.3">
      <c r="A102" s="119"/>
      <c r="B102" s="119"/>
      <c r="C102" s="133"/>
      <c r="D102" s="134"/>
      <c r="E102" s="134"/>
      <c r="F102" s="135"/>
      <c r="G102" s="133"/>
      <c r="H102" s="134"/>
      <c r="I102" s="134"/>
      <c r="J102" s="135"/>
      <c r="K102" s="133"/>
      <c r="L102" s="134"/>
      <c r="M102" s="134"/>
      <c r="N102" s="135"/>
      <c r="O102" s="133"/>
      <c r="P102" s="134"/>
      <c r="Q102" s="134"/>
      <c r="R102" s="135"/>
      <c r="S102" s="121"/>
      <c r="T102" s="121"/>
      <c r="U102" s="121"/>
      <c r="V102" s="121"/>
      <c r="W102" s="121"/>
      <c r="X102" s="121"/>
    </row>
    <row r="103" spans="1:24" ht="15.75" thickBot="1" x14ac:dyDescent="0.3">
      <c r="A103" s="119"/>
      <c r="B103" s="119"/>
      <c r="C103" s="133"/>
      <c r="D103" s="134"/>
      <c r="E103" s="134"/>
      <c r="F103" s="135"/>
      <c r="G103" s="133"/>
      <c r="H103" s="134"/>
      <c r="I103" s="134"/>
      <c r="J103" s="135"/>
      <c r="K103" s="133"/>
      <c r="L103" s="134"/>
      <c r="M103" s="134"/>
      <c r="N103" s="135"/>
      <c r="O103" s="133"/>
      <c r="P103" s="134"/>
      <c r="Q103" s="134"/>
      <c r="R103" s="135"/>
      <c r="S103" s="121"/>
      <c r="T103" s="121"/>
      <c r="U103" s="121"/>
      <c r="V103" s="121"/>
      <c r="W103" s="121"/>
      <c r="X103" s="121"/>
    </row>
    <row r="104" spans="1:24" ht="15.75" thickBot="1" x14ac:dyDescent="0.3">
      <c r="A104" s="119"/>
      <c r="B104" s="119"/>
      <c r="C104" s="136"/>
      <c r="D104" s="137"/>
      <c r="E104" s="137"/>
      <c r="F104" s="138"/>
      <c r="G104" s="136"/>
      <c r="H104" s="137"/>
      <c r="I104" s="137"/>
      <c r="J104" s="138"/>
      <c r="K104" s="136"/>
      <c r="L104" s="137"/>
      <c r="M104" s="137"/>
      <c r="N104" s="138"/>
      <c r="O104" s="136"/>
      <c r="P104" s="137"/>
      <c r="Q104" s="137"/>
      <c r="R104" s="138"/>
      <c r="S104" s="121"/>
      <c r="T104" s="121"/>
      <c r="U104" s="121"/>
      <c r="V104" s="121"/>
      <c r="W104" s="121"/>
      <c r="X104" s="121"/>
    </row>
    <row r="105" spans="1:24" ht="15.75" thickBot="1" x14ac:dyDescent="0.3">
      <c r="A105" s="119"/>
      <c r="B105" s="119"/>
      <c r="C105" s="122" t="s">
        <v>0</v>
      </c>
      <c r="D105" s="123"/>
      <c r="E105" s="122" t="s">
        <v>1</v>
      </c>
      <c r="F105" s="123"/>
      <c r="G105" s="122" t="s">
        <v>0</v>
      </c>
      <c r="H105" s="123"/>
      <c r="I105" s="122" t="s">
        <v>1</v>
      </c>
      <c r="J105" s="123"/>
      <c r="K105" s="122" t="s">
        <v>0</v>
      </c>
      <c r="L105" s="123"/>
      <c r="M105" s="122" t="s">
        <v>1</v>
      </c>
      <c r="N105" s="123"/>
      <c r="O105" s="122" t="s">
        <v>0</v>
      </c>
      <c r="P105" s="123"/>
      <c r="Q105" s="122" t="s">
        <v>1</v>
      </c>
      <c r="R105" s="123"/>
      <c r="S105" s="121" t="s">
        <v>5</v>
      </c>
      <c r="T105" s="121" t="s">
        <v>4</v>
      </c>
      <c r="U105" s="121" t="s">
        <v>5</v>
      </c>
      <c r="V105" s="121" t="s">
        <v>4</v>
      </c>
      <c r="W105" s="121" t="s">
        <v>5</v>
      </c>
      <c r="X105" s="121" t="s">
        <v>4</v>
      </c>
    </row>
    <row r="106" spans="1:24" ht="15.75" thickBot="1" x14ac:dyDescent="0.3">
      <c r="A106" s="119"/>
      <c r="B106" s="119"/>
      <c r="C106" s="118" t="s">
        <v>6</v>
      </c>
      <c r="D106" s="118" t="s">
        <v>7</v>
      </c>
      <c r="E106" s="118" t="s">
        <v>6</v>
      </c>
      <c r="F106" s="118" t="s">
        <v>7</v>
      </c>
      <c r="G106" s="118" t="s">
        <v>6</v>
      </c>
      <c r="H106" s="118" t="s">
        <v>7</v>
      </c>
      <c r="I106" s="118" t="s">
        <v>6</v>
      </c>
      <c r="J106" s="118" t="s">
        <v>7</v>
      </c>
      <c r="K106" s="118" t="s">
        <v>6</v>
      </c>
      <c r="L106" s="118" t="s">
        <v>7</v>
      </c>
      <c r="M106" s="118" t="s">
        <v>6</v>
      </c>
      <c r="N106" s="118" t="s">
        <v>7</v>
      </c>
      <c r="O106" s="118" t="s">
        <v>6</v>
      </c>
      <c r="P106" s="118" t="s">
        <v>7</v>
      </c>
      <c r="Q106" s="118" t="s">
        <v>6</v>
      </c>
      <c r="R106" s="118" t="s">
        <v>7</v>
      </c>
      <c r="S106" s="121"/>
      <c r="T106" s="121"/>
      <c r="U106" s="121"/>
      <c r="V106" s="121"/>
      <c r="W106" s="121"/>
      <c r="X106" s="121"/>
    </row>
    <row r="107" spans="1:24" ht="15.75" thickBot="1" x14ac:dyDescent="0.3">
      <c r="A107" s="119"/>
      <c r="B107" s="119"/>
      <c r="C107" s="119"/>
      <c r="D107" s="119"/>
      <c r="E107" s="119"/>
      <c r="F107" s="119"/>
      <c r="G107" s="119"/>
      <c r="H107" s="119"/>
      <c r="I107" s="119"/>
      <c r="J107" s="119"/>
      <c r="K107" s="119"/>
      <c r="L107" s="119"/>
      <c r="M107" s="119"/>
      <c r="N107" s="119"/>
      <c r="O107" s="119"/>
      <c r="P107" s="119"/>
      <c r="Q107" s="119"/>
      <c r="R107" s="119"/>
      <c r="S107" s="121"/>
      <c r="T107" s="121"/>
      <c r="U107" s="121"/>
      <c r="V107" s="121"/>
      <c r="W107" s="121"/>
      <c r="X107" s="121"/>
    </row>
    <row r="108" spans="1:24" ht="15.75" thickBot="1" x14ac:dyDescent="0.3">
      <c r="A108" s="119"/>
      <c r="B108" s="119"/>
      <c r="C108" s="119"/>
      <c r="D108" s="119"/>
      <c r="E108" s="119"/>
      <c r="F108" s="119"/>
      <c r="G108" s="119"/>
      <c r="H108" s="119"/>
      <c r="I108" s="119"/>
      <c r="J108" s="119"/>
      <c r="K108" s="119"/>
      <c r="L108" s="119"/>
      <c r="M108" s="119"/>
      <c r="N108" s="119"/>
      <c r="O108" s="119"/>
      <c r="P108" s="119"/>
      <c r="Q108" s="119"/>
      <c r="R108" s="119"/>
      <c r="S108" s="121"/>
      <c r="T108" s="121"/>
      <c r="U108" s="121"/>
      <c r="V108" s="121"/>
      <c r="W108" s="121"/>
      <c r="X108" s="121"/>
    </row>
    <row r="109" spans="1:24" ht="15.75" thickBot="1" x14ac:dyDescent="0.3">
      <c r="A109" s="120"/>
      <c r="B109" s="120"/>
      <c r="C109" s="120"/>
      <c r="D109" s="120"/>
      <c r="E109" s="120"/>
      <c r="F109" s="120"/>
      <c r="G109" s="120"/>
      <c r="H109" s="120"/>
      <c r="I109" s="120"/>
      <c r="J109" s="120"/>
      <c r="K109" s="120"/>
      <c r="L109" s="120"/>
      <c r="M109" s="120"/>
      <c r="N109" s="120"/>
      <c r="O109" s="120"/>
      <c r="P109" s="120"/>
      <c r="Q109" s="120"/>
      <c r="R109" s="120"/>
      <c r="S109" s="121"/>
      <c r="T109" s="121"/>
      <c r="U109" s="121"/>
      <c r="V109" s="121"/>
      <c r="W109" s="121"/>
      <c r="X109" s="121"/>
    </row>
    <row r="110" spans="1:24" ht="15.75" thickBot="1" x14ac:dyDescent="0.3">
      <c r="A110" s="72">
        <v>1</v>
      </c>
      <c r="B110" s="73">
        <v>2</v>
      </c>
      <c r="C110" s="72">
        <v>11</v>
      </c>
      <c r="D110" s="73">
        <v>12</v>
      </c>
      <c r="E110" s="73">
        <v>13</v>
      </c>
      <c r="F110" s="73">
        <v>14</v>
      </c>
      <c r="G110" s="73">
        <v>15</v>
      </c>
      <c r="H110" s="73">
        <v>16</v>
      </c>
      <c r="I110" s="73">
        <v>17</v>
      </c>
      <c r="J110" s="73">
        <v>18</v>
      </c>
      <c r="K110" s="72">
        <v>11</v>
      </c>
      <c r="L110" s="73">
        <v>12</v>
      </c>
      <c r="M110" s="73">
        <v>13</v>
      </c>
      <c r="N110" s="73">
        <v>14</v>
      </c>
      <c r="O110" s="73">
        <v>15</v>
      </c>
      <c r="P110" s="73">
        <v>16</v>
      </c>
      <c r="Q110" s="73">
        <v>17</v>
      </c>
      <c r="R110" s="73">
        <v>18</v>
      </c>
      <c r="S110" s="72">
        <v>19</v>
      </c>
      <c r="T110" s="73">
        <v>20</v>
      </c>
      <c r="U110" s="73">
        <v>21</v>
      </c>
      <c r="V110" s="73">
        <v>22</v>
      </c>
      <c r="W110" s="73">
        <v>23</v>
      </c>
      <c r="X110" s="73">
        <v>24</v>
      </c>
    </row>
    <row r="111" spans="1:24" ht="36.75" thickBot="1" x14ac:dyDescent="0.3">
      <c r="A111" s="74" t="s">
        <v>75</v>
      </c>
      <c r="B111" s="73" t="s">
        <v>76</v>
      </c>
      <c r="C111" s="73">
        <v>11839.3</v>
      </c>
      <c r="D111" s="73">
        <v>153611</v>
      </c>
      <c r="E111" s="73">
        <v>11819.3</v>
      </c>
      <c r="F111" s="73">
        <v>153305</v>
      </c>
      <c r="G111" s="75">
        <v>13469.6</v>
      </c>
      <c r="H111" s="75">
        <v>153530</v>
      </c>
      <c r="I111" s="75">
        <v>13463.6</v>
      </c>
      <c r="J111" s="75">
        <v>153549</v>
      </c>
      <c r="K111" s="73">
        <v>12431.9</v>
      </c>
      <c r="L111" s="73">
        <v>153680</v>
      </c>
      <c r="M111" s="73">
        <v>11954.8</v>
      </c>
      <c r="N111" s="73">
        <v>154514</v>
      </c>
      <c r="O111" s="75">
        <v>13631.3</v>
      </c>
      <c r="P111" s="75">
        <v>154514</v>
      </c>
      <c r="Q111" s="75">
        <v>12635.2</v>
      </c>
      <c r="R111" s="75">
        <v>122085</v>
      </c>
      <c r="S111" s="76">
        <v>14916.4</v>
      </c>
      <c r="T111" s="76">
        <v>154514</v>
      </c>
      <c r="U111" s="76">
        <v>13990</v>
      </c>
      <c r="V111" s="76">
        <v>169965</v>
      </c>
      <c r="W111" s="76">
        <v>13990</v>
      </c>
      <c r="X111" s="76">
        <v>185417</v>
      </c>
    </row>
    <row r="112" spans="1:24" ht="36.75" thickBot="1" x14ac:dyDescent="0.3">
      <c r="A112" s="74" t="s">
        <v>77</v>
      </c>
      <c r="B112" s="73" t="s">
        <v>61</v>
      </c>
      <c r="C112" s="73">
        <v>2165.6999999999998</v>
      </c>
      <c r="D112" s="73">
        <v>258788</v>
      </c>
      <c r="E112" s="73">
        <v>2162.1</v>
      </c>
      <c r="F112" s="73">
        <v>259509</v>
      </c>
      <c r="G112" s="75">
        <v>2464</v>
      </c>
      <c r="H112" s="75">
        <v>260009</v>
      </c>
      <c r="I112" s="75">
        <v>2462.9</v>
      </c>
      <c r="J112" s="75">
        <v>259779</v>
      </c>
      <c r="K112" s="73">
        <v>2274.1</v>
      </c>
      <c r="L112" s="73">
        <v>260509</v>
      </c>
      <c r="M112" s="73">
        <v>2186.8000000000002</v>
      </c>
      <c r="N112" s="73">
        <v>256952</v>
      </c>
      <c r="O112" s="75">
        <v>2493.5</v>
      </c>
      <c r="P112" s="75">
        <v>256952</v>
      </c>
      <c r="Q112" s="75">
        <v>2311.3000000000002</v>
      </c>
      <c r="R112" s="75">
        <v>246132</v>
      </c>
      <c r="S112" s="76">
        <v>2728.6</v>
      </c>
      <c r="T112" s="76">
        <v>246132</v>
      </c>
      <c r="U112" s="76">
        <v>2559.1999999999998</v>
      </c>
      <c r="V112" s="76">
        <v>246144</v>
      </c>
      <c r="W112" s="76">
        <v>2559.1999999999998</v>
      </c>
      <c r="X112" s="76">
        <v>246156</v>
      </c>
    </row>
    <row r="113" spans="1:24" ht="24.75" thickBot="1" x14ac:dyDescent="0.3">
      <c r="A113" s="74" t="s">
        <v>78</v>
      </c>
      <c r="B113" s="73" t="s">
        <v>61</v>
      </c>
      <c r="C113" s="73">
        <v>433.2</v>
      </c>
      <c r="D113" s="73">
        <v>9800</v>
      </c>
      <c r="E113" s="73">
        <v>432.4</v>
      </c>
      <c r="F113" s="73">
        <v>9800</v>
      </c>
      <c r="G113" s="75">
        <v>492.8</v>
      </c>
      <c r="H113" s="75">
        <v>10010</v>
      </c>
      <c r="I113" s="75">
        <v>492.5</v>
      </c>
      <c r="J113" s="75">
        <v>10650</v>
      </c>
      <c r="K113" s="73">
        <v>454.9</v>
      </c>
      <c r="L113" s="73">
        <v>10700</v>
      </c>
      <c r="M113" s="73">
        <v>437.4</v>
      </c>
      <c r="N113" s="73">
        <v>10230</v>
      </c>
      <c r="O113" s="75">
        <v>498.7</v>
      </c>
      <c r="P113" s="75">
        <v>1429</v>
      </c>
      <c r="Q113" s="75">
        <v>462.3</v>
      </c>
      <c r="R113" s="75">
        <v>728</v>
      </c>
      <c r="S113" s="76">
        <v>545.70000000000005</v>
      </c>
      <c r="T113" s="76">
        <v>1620</v>
      </c>
      <c r="U113" s="76">
        <v>511.8</v>
      </c>
      <c r="V113" s="76">
        <v>1680</v>
      </c>
      <c r="W113" s="76">
        <v>511.8</v>
      </c>
      <c r="X113" s="76">
        <v>1720</v>
      </c>
    </row>
    <row r="114" spans="1:24" ht="24.75" thickBot="1" x14ac:dyDescent="0.3">
      <c r="A114" s="74" t="s">
        <v>79</v>
      </c>
      <c r="B114" s="73" t="s">
        <v>61</v>
      </c>
      <c r="C114" s="73">
        <v>1827.7</v>
      </c>
      <c r="D114" s="73">
        <v>7300</v>
      </c>
      <c r="E114" s="73">
        <v>1819.2</v>
      </c>
      <c r="F114" s="73">
        <v>7300</v>
      </c>
      <c r="G114" s="75">
        <v>2100.1</v>
      </c>
      <c r="H114" s="75">
        <v>7400</v>
      </c>
      <c r="I114" s="75">
        <v>2099.9</v>
      </c>
      <c r="J114" s="75">
        <v>7400</v>
      </c>
      <c r="K114" s="73">
        <v>2226.9</v>
      </c>
      <c r="L114" s="73">
        <v>7400</v>
      </c>
      <c r="M114" s="73">
        <v>2148.8000000000002</v>
      </c>
      <c r="N114" s="73">
        <v>7400</v>
      </c>
      <c r="O114" s="75">
        <v>2259.6999999999998</v>
      </c>
      <c r="P114" s="75">
        <v>7760</v>
      </c>
      <c r="Q114" s="75">
        <v>2015.5</v>
      </c>
      <c r="R114" s="75">
        <v>3770</v>
      </c>
      <c r="S114" s="76">
        <v>2602.1</v>
      </c>
      <c r="T114" s="76">
        <v>7520</v>
      </c>
      <c r="U114" s="76">
        <v>2295.3000000000002</v>
      </c>
      <c r="V114" s="76">
        <v>8270</v>
      </c>
      <c r="W114" s="76">
        <v>2295.3000000000002</v>
      </c>
      <c r="X114" s="76">
        <v>9020</v>
      </c>
    </row>
    <row r="115" spans="1:24" ht="36.75" thickBot="1" x14ac:dyDescent="0.3">
      <c r="A115" s="74" t="s">
        <v>80</v>
      </c>
      <c r="B115" s="73" t="s">
        <v>61</v>
      </c>
      <c r="C115" s="73">
        <v>783.3</v>
      </c>
      <c r="D115" s="73">
        <v>11680</v>
      </c>
      <c r="E115" s="73">
        <v>779.7</v>
      </c>
      <c r="F115" s="73">
        <v>11820</v>
      </c>
      <c r="G115" s="75">
        <v>900.1</v>
      </c>
      <c r="H115" s="75">
        <v>11820</v>
      </c>
      <c r="I115" s="75">
        <v>900</v>
      </c>
      <c r="J115" s="75">
        <v>11822</v>
      </c>
      <c r="K115" s="73">
        <v>954.4</v>
      </c>
      <c r="L115" s="73">
        <v>11820</v>
      </c>
      <c r="M115" s="73">
        <v>920.9</v>
      </c>
      <c r="N115" s="73">
        <v>11822</v>
      </c>
      <c r="O115" s="75">
        <v>968.5</v>
      </c>
      <c r="P115" s="75">
        <v>11973</v>
      </c>
      <c r="Q115" s="75">
        <v>863.8</v>
      </c>
      <c r="R115" s="75">
        <v>11973</v>
      </c>
      <c r="S115" s="76">
        <v>1115.2</v>
      </c>
      <c r="T115" s="76">
        <v>12023</v>
      </c>
      <c r="U115" s="76">
        <v>983.7</v>
      </c>
      <c r="V115" s="76">
        <v>12073</v>
      </c>
      <c r="W115" s="76">
        <v>983.7</v>
      </c>
      <c r="X115" s="76">
        <v>12123</v>
      </c>
    </row>
    <row r="116" spans="1:24" ht="48.75" thickBot="1" x14ac:dyDescent="0.3">
      <c r="A116" s="74" t="s">
        <v>81</v>
      </c>
      <c r="B116" s="73" t="s">
        <v>61</v>
      </c>
      <c r="C116" s="73">
        <v>23167.9</v>
      </c>
      <c r="D116" s="73">
        <v>163</v>
      </c>
      <c r="E116" s="73">
        <v>23105.599999999999</v>
      </c>
      <c r="F116" s="73">
        <v>167</v>
      </c>
      <c r="G116" s="75">
        <v>14691.8</v>
      </c>
      <c r="H116" s="75">
        <v>164</v>
      </c>
      <c r="I116" s="75">
        <v>14691.6</v>
      </c>
      <c r="J116" s="75">
        <v>168</v>
      </c>
      <c r="K116" s="73">
        <v>11385.6</v>
      </c>
      <c r="L116" s="73">
        <v>161</v>
      </c>
      <c r="M116" s="73">
        <v>11055.9</v>
      </c>
      <c r="N116" s="73">
        <v>161</v>
      </c>
      <c r="O116" s="75">
        <v>11631</v>
      </c>
      <c r="P116" s="75">
        <v>161</v>
      </c>
      <c r="Q116" s="75">
        <v>10270.799999999999</v>
      </c>
      <c r="R116" s="75">
        <v>161</v>
      </c>
      <c r="S116" s="76">
        <v>11734.8</v>
      </c>
      <c r="T116" s="76">
        <v>161</v>
      </c>
      <c r="U116" s="76">
        <v>10391.299999999999</v>
      </c>
      <c r="V116" s="76">
        <v>161</v>
      </c>
      <c r="W116" s="76">
        <v>10706.6</v>
      </c>
      <c r="X116" s="76">
        <v>161</v>
      </c>
    </row>
    <row r="117" spans="1:24" ht="24.75" thickBot="1" x14ac:dyDescent="0.3">
      <c r="A117" s="74" t="s">
        <v>82</v>
      </c>
      <c r="B117" s="73" t="s">
        <v>76</v>
      </c>
      <c r="C117" s="73">
        <v>11584.3</v>
      </c>
      <c r="D117" s="73">
        <v>152910</v>
      </c>
      <c r="E117" s="73">
        <v>11553.2</v>
      </c>
      <c r="F117" s="73">
        <v>154293</v>
      </c>
      <c r="G117" s="75">
        <v>29382.7</v>
      </c>
      <c r="H117" s="75">
        <v>153170</v>
      </c>
      <c r="I117" s="75">
        <v>29382.2</v>
      </c>
      <c r="J117" s="75">
        <v>153288</v>
      </c>
      <c r="K117" s="73">
        <v>22805.4</v>
      </c>
      <c r="L117" s="73">
        <v>155088</v>
      </c>
      <c r="M117" s="73">
        <v>22145.5</v>
      </c>
      <c r="N117" s="73">
        <v>155100</v>
      </c>
      <c r="O117" s="75">
        <v>23296.9</v>
      </c>
      <c r="P117" s="75">
        <v>155553</v>
      </c>
      <c r="Q117" s="75">
        <v>20572.400000000001</v>
      </c>
      <c r="R117" s="75">
        <v>46371</v>
      </c>
      <c r="S117" s="76">
        <v>23504.9</v>
      </c>
      <c r="T117" s="76">
        <v>155100</v>
      </c>
      <c r="U117" s="76">
        <v>20813.7</v>
      </c>
      <c r="V117" s="76">
        <v>170610</v>
      </c>
      <c r="W117" s="76">
        <v>21445.5</v>
      </c>
      <c r="X117" s="76">
        <v>221793</v>
      </c>
    </row>
    <row r="118" spans="1:24" ht="48.75" thickBot="1" x14ac:dyDescent="0.3">
      <c r="A118" s="74" t="s">
        <v>83</v>
      </c>
      <c r="B118" s="73" t="s">
        <v>76</v>
      </c>
      <c r="C118" s="73">
        <v>984.8</v>
      </c>
      <c r="D118" s="73">
        <v>14</v>
      </c>
      <c r="E118" s="73">
        <v>983.5</v>
      </c>
      <c r="F118" s="73">
        <v>25</v>
      </c>
      <c r="G118" s="75"/>
      <c r="H118" s="75"/>
      <c r="I118" s="75"/>
      <c r="J118" s="75"/>
      <c r="K118" s="73"/>
      <c r="L118" s="73"/>
      <c r="M118" s="73"/>
      <c r="N118" s="73"/>
      <c r="O118" s="75"/>
      <c r="P118" s="75"/>
      <c r="Q118" s="75"/>
      <c r="R118" s="75"/>
      <c r="S118" s="76"/>
      <c r="T118" s="76"/>
      <c r="U118" s="76"/>
      <c r="V118" s="76"/>
      <c r="W118" s="76"/>
      <c r="X118" s="76"/>
    </row>
    <row r="119" spans="1:24" ht="36.75" thickBot="1" x14ac:dyDescent="0.3">
      <c r="A119" s="74" t="s">
        <v>84</v>
      </c>
      <c r="B119" s="73" t="s">
        <v>76</v>
      </c>
      <c r="C119" s="73">
        <v>2954.5</v>
      </c>
      <c r="D119" s="73">
        <v>82</v>
      </c>
      <c r="E119" s="73">
        <v>2950.5</v>
      </c>
      <c r="F119" s="73">
        <v>74</v>
      </c>
      <c r="G119" s="75">
        <v>3136.1</v>
      </c>
      <c r="H119" s="75">
        <v>74</v>
      </c>
      <c r="I119" s="75">
        <v>3133.1</v>
      </c>
      <c r="J119" s="75">
        <v>71</v>
      </c>
      <c r="K119" s="73">
        <v>3223.6</v>
      </c>
      <c r="L119" s="73">
        <v>71</v>
      </c>
      <c r="M119" s="73">
        <v>3112.3</v>
      </c>
      <c r="N119" s="73">
        <v>69</v>
      </c>
      <c r="O119" s="75">
        <v>4072.9</v>
      </c>
      <c r="P119" s="75">
        <v>69</v>
      </c>
      <c r="Q119" s="75">
        <v>3738.9</v>
      </c>
      <c r="R119" s="75">
        <v>72</v>
      </c>
      <c r="S119" s="76">
        <v>4062.9</v>
      </c>
      <c r="T119" s="76">
        <v>74</v>
      </c>
      <c r="U119" s="76">
        <v>3651.2</v>
      </c>
      <c r="V119" s="76">
        <v>74</v>
      </c>
      <c r="W119" s="76">
        <v>2913.4</v>
      </c>
      <c r="X119" s="76">
        <v>74</v>
      </c>
    </row>
    <row r="120" spans="1:24" ht="48.75" thickBot="1" x14ac:dyDescent="0.3">
      <c r="A120" s="74" t="s">
        <v>85</v>
      </c>
      <c r="B120" s="73" t="s">
        <v>76</v>
      </c>
      <c r="C120" s="73"/>
      <c r="D120" s="73"/>
      <c r="E120" s="73"/>
      <c r="F120" s="73"/>
      <c r="G120" s="75">
        <v>432.1</v>
      </c>
      <c r="H120" s="75">
        <v>11</v>
      </c>
      <c r="I120" s="75">
        <v>431.7</v>
      </c>
      <c r="J120" s="75">
        <v>16</v>
      </c>
      <c r="K120" s="73">
        <v>725.8</v>
      </c>
      <c r="L120" s="73">
        <v>16</v>
      </c>
      <c r="M120" s="73">
        <v>700.7</v>
      </c>
      <c r="N120" s="73">
        <v>16</v>
      </c>
      <c r="O120" s="75">
        <v>946</v>
      </c>
      <c r="P120" s="75">
        <v>16</v>
      </c>
      <c r="Q120" s="75">
        <v>868.4</v>
      </c>
      <c r="R120" s="75">
        <v>13</v>
      </c>
      <c r="S120" s="76">
        <v>605</v>
      </c>
      <c r="T120" s="76">
        <v>11</v>
      </c>
      <c r="U120" s="76">
        <v>543.70000000000005</v>
      </c>
      <c r="V120" s="76">
        <v>11</v>
      </c>
      <c r="W120" s="76">
        <v>433.8</v>
      </c>
      <c r="X120" s="76">
        <v>11</v>
      </c>
    </row>
    <row r="121" spans="1:24" ht="48.75" thickBot="1" x14ac:dyDescent="0.3">
      <c r="A121" s="74" t="s">
        <v>86</v>
      </c>
      <c r="B121" s="73" t="s">
        <v>76</v>
      </c>
      <c r="C121" s="73"/>
      <c r="D121" s="73"/>
      <c r="E121" s="73"/>
      <c r="F121" s="73"/>
      <c r="G121" s="75">
        <v>710.3</v>
      </c>
      <c r="H121" s="75">
        <v>14</v>
      </c>
      <c r="I121" s="75">
        <v>709.6</v>
      </c>
      <c r="J121" s="75">
        <v>11</v>
      </c>
      <c r="K121" s="73">
        <v>503.1</v>
      </c>
      <c r="L121" s="73">
        <v>11</v>
      </c>
      <c r="M121" s="73">
        <v>485.8</v>
      </c>
      <c r="N121" s="73">
        <v>11</v>
      </c>
      <c r="O121" s="75">
        <v>645.79999999999995</v>
      </c>
      <c r="P121" s="75">
        <v>11</v>
      </c>
      <c r="Q121" s="75">
        <v>592.9</v>
      </c>
      <c r="R121" s="75">
        <v>10</v>
      </c>
      <c r="S121" s="76">
        <v>547.6</v>
      </c>
      <c r="T121" s="76">
        <v>10</v>
      </c>
      <c r="U121" s="76">
        <v>492.1</v>
      </c>
      <c r="V121" s="76">
        <v>10</v>
      </c>
      <c r="W121" s="76">
        <v>392.7</v>
      </c>
      <c r="X121" s="76">
        <v>10</v>
      </c>
    </row>
  </sheetData>
  <mergeCells count="162">
    <mergeCell ref="W73:X77"/>
    <mergeCell ref="C78:D78"/>
    <mergeCell ref="E78:F78"/>
    <mergeCell ref="G78:H78"/>
    <mergeCell ref="I78:J78"/>
    <mergeCell ref="K78:L78"/>
    <mergeCell ref="G79:G82"/>
    <mergeCell ref="H79:H82"/>
    <mergeCell ref="I79:I82"/>
    <mergeCell ref="J79:J82"/>
    <mergeCell ref="W78:X78"/>
    <mergeCell ref="X79:X82"/>
    <mergeCell ref="S79:S82"/>
    <mergeCell ref="T79:T82"/>
    <mergeCell ref="U79:U82"/>
    <mergeCell ref="V79:V82"/>
    <mergeCell ref="W79:W82"/>
    <mergeCell ref="S73:T77"/>
    <mergeCell ref="U73:V77"/>
    <mergeCell ref="U78:V78"/>
    <mergeCell ref="C13:C16"/>
    <mergeCell ref="D13:D16"/>
    <mergeCell ref="N79:N82"/>
    <mergeCell ref="O79:O82"/>
    <mergeCell ref="P79:P82"/>
    <mergeCell ref="Q79:Q82"/>
    <mergeCell ref="C79:C82"/>
    <mergeCell ref="D79:D82"/>
    <mergeCell ref="E79:E82"/>
    <mergeCell ref="F79:F82"/>
    <mergeCell ref="G12:H12"/>
    <mergeCell ref="Q12:R12"/>
    <mergeCell ref="S12:S16"/>
    <mergeCell ref="A5:X6"/>
    <mergeCell ref="A7:A16"/>
    <mergeCell ref="A73:A82"/>
    <mergeCell ref="B73:B82"/>
    <mergeCell ref="C73:F77"/>
    <mergeCell ref="G73:J77"/>
    <mergeCell ref="K73:N77"/>
    <mergeCell ref="W12:W16"/>
    <mergeCell ref="R13:R16"/>
    <mergeCell ref="O13:O16"/>
    <mergeCell ref="P13:P16"/>
    <mergeCell ref="K13:K16"/>
    <mergeCell ref="L13:L16"/>
    <mergeCell ref="M13:M16"/>
    <mergeCell ref="T12:T16"/>
    <mergeCell ref="U12:U16"/>
    <mergeCell ref="V12:V16"/>
    <mergeCell ref="Q13:Q16"/>
    <mergeCell ref="K79:K82"/>
    <mergeCell ref="L79:L82"/>
    <mergeCell ref="M79:M82"/>
    <mergeCell ref="A1:X3"/>
    <mergeCell ref="A4:XFD4"/>
    <mergeCell ref="B7:B16"/>
    <mergeCell ref="C7:F11"/>
    <mergeCell ref="G7:J11"/>
    <mergeCell ref="K7:N11"/>
    <mergeCell ref="O7:R11"/>
    <mergeCell ref="S7:T11"/>
    <mergeCell ref="G13:G16"/>
    <mergeCell ref="H13:H16"/>
    <mergeCell ref="I13:I16"/>
    <mergeCell ref="J13:J16"/>
    <mergeCell ref="U7:V11"/>
    <mergeCell ref="W7:X11"/>
    <mergeCell ref="I12:J12"/>
    <mergeCell ref="K12:L12"/>
    <mergeCell ref="M12:N12"/>
    <mergeCell ref="O12:P12"/>
    <mergeCell ref="N13:N16"/>
    <mergeCell ref="E13:E16"/>
    <mergeCell ref="F13:F16"/>
    <mergeCell ref="X12:X16"/>
    <mergeCell ref="C12:D12"/>
    <mergeCell ref="E12:F12"/>
    <mergeCell ref="A56:X58"/>
    <mergeCell ref="A59:A69"/>
    <mergeCell ref="C59:F59"/>
    <mergeCell ref="G59:J59"/>
    <mergeCell ref="K59:N59"/>
    <mergeCell ref="O59:R59"/>
    <mergeCell ref="S59:T59"/>
    <mergeCell ref="U59:V59"/>
    <mergeCell ref="W59:X59"/>
    <mergeCell ref="S60:T60"/>
    <mergeCell ref="U60:V60"/>
    <mergeCell ref="W60:X60"/>
    <mergeCell ref="U61:V61"/>
    <mergeCell ref="W61:X61"/>
    <mergeCell ref="C60:F60"/>
    <mergeCell ref="G60:J60"/>
    <mergeCell ref="K60:N60"/>
    <mergeCell ref="O60:R60"/>
    <mergeCell ref="U62:V62"/>
    <mergeCell ref="W62:X62"/>
    <mergeCell ref="C61:F61"/>
    <mergeCell ref="G61:J61"/>
    <mergeCell ref="K61:N61"/>
    <mergeCell ref="O61:R61"/>
    <mergeCell ref="M63:N65"/>
    <mergeCell ref="O63:P65"/>
    <mergeCell ref="Q63:R65"/>
    <mergeCell ref="S78:T78"/>
    <mergeCell ref="R79:R82"/>
    <mergeCell ref="O73:R77"/>
    <mergeCell ref="S61:T61"/>
    <mergeCell ref="C62:F62"/>
    <mergeCell ref="G62:J62"/>
    <mergeCell ref="K62:N62"/>
    <mergeCell ref="C63:D65"/>
    <mergeCell ref="E63:F65"/>
    <mergeCell ref="G63:H65"/>
    <mergeCell ref="I63:J65"/>
    <mergeCell ref="K63:L65"/>
    <mergeCell ref="S62:T62"/>
    <mergeCell ref="O62:R62"/>
    <mergeCell ref="M78:N78"/>
    <mergeCell ref="O78:P78"/>
    <mergeCell ref="Q78:R78"/>
    <mergeCell ref="A98:X99"/>
    <mergeCell ref="A100:A109"/>
    <mergeCell ref="B100:B109"/>
    <mergeCell ref="C100:F104"/>
    <mergeCell ref="G100:J104"/>
    <mergeCell ref="K100:N104"/>
    <mergeCell ref="T105:T109"/>
    <mergeCell ref="U105:U109"/>
    <mergeCell ref="V105:V109"/>
    <mergeCell ref="K105:L105"/>
    <mergeCell ref="M105:N105"/>
    <mergeCell ref="O105:P105"/>
    <mergeCell ref="Q105:R105"/>
    <mergeCell ref="W105:W109"/>
    <mergeCell ref="X105:X109"/>
    <mergeCell ref="L106:L109"/>
    <mergeCell ref="M106:M109"/>
    <mergeCell ref="N106:N109"/>
    <mergeCell ref="O106:O109"/>
    <mergeCell ref="P106:P109"/>
    <mergeCell ref="O100:R104"/>
    <mergeCell ref="S100:T104"/>
    <mergeCell ref="U100:V104"/>
    <mergeCell ref="W100:X104"/>
    <mergeCell ref="Q106:Q109"/>
    <mergeCell ref="R106:R109"/>
    <mergeCell ref="S105:S109"/>
    <mergeCell ref="K106:K109"/>
    <mergeCell ref="G106:G109"/>
    <mergeCell ref="H106:H109"/>
    <mergeCell ref="I106:I109"/>
    <mergeCell ref="J106:J109"/>
    <mergeCell ref="C106:C109"/>
    <mergeCell ref="D106:D109"/>
    <mergeCell ref="E106:E109"/>
    <mergeCell ref="F106:F109"/>
    <mergeCell ref="C105:D105"/>
    <mergeCell ref="E105:F105"/>
    <mergeCell ref="G105:H105"/>
    <mergeCell ref="I105:J105"/>
  </mergeCells>
  <phoneticPr fontId="0" type="noConversion"/>
  <pageMargins left="0.22" right="0.21" top="0.37" bottom="0.74803149606299213" header="0.31496062992125984" footer="0.31496062992125984"/>
  <pageSetup paperSize="9" scale="52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</dc:creator>
  <cp:lastModifiedBy>FO</cp:lastModifiedBy>
  <cp:lastPrinted>2021-03-16T09:07:00Z</cp:lastPrinted>
  <dcterms:created xsi:type="dcterms:W3CDTF">2017-12-13T07:24:46Z</dcterms:created>
  <dcterms:modified xsi:type="dcterms:W3CDTF">2021-03-19T13:03:16Z</dcterms:modified>
</cp:coreProperties>
</file>